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oilassociation.sharepoint.com/sites/Forestry/Private/CURRENT LICENSEES/007227 FSL Group Certification Scheme/2025 S1/"/>
    </mc:Choice>
  </mc:AlternateContent>
  <xr:revisionPtr revIDLastSave="145" documentId="8_{58A9DBAC-6DE0-4CEE-9452-AF9BE69B3874}" xr6:coauthVersionLast="47" xr6:coauthVersionMax="47" xr10:uidLastSave="{D143E9AE-6FF4-4E9E-85D3-0509EE358410}"/>
  <bookViews>
    <workbookView xWindow="-110" yWindow="-110" windowWidth="19420" windowHeight="10300" tabRatio="843" xr2:uid="{DD944FF7-075B-48B1-B847-4CA7146B6AA5}"/>
  </bookViews>
  <sheets>
    <sheet name="Cover" sheetId="1" r:id="rId1"/>
    <sheet name="1 Basic info" sheetId="74" r:id="rId2"/>
    <sheet name="2 Findings" sheetId="65" r:id="rId3"/>
    <sheet name="3 RA Cert process" sheetId="3" state="hidden" r:id="rId4"/>
    <sheet name="5 RA Org Structure+Management" sheetId="66" state="hidden" r:id="rId5"/>
    <sheet name="6 S1" sheetId="19" state="hidden" r:id="rId6"/>
    <sheet name="7 S2" sheetId="50" state="hidden" r:id="rId7"/>
    <sheet name="8 S3" sheetId="51" state="hidden" r:id="rId8"/>
    <sheet name="9 S4" sheetId="49" state="hidden" r:id="rId9"/>
    <sheet name="A1 Checklist" sheetId="60" state="hidden" r:id="rId10"/>
    <sheet name="Audit Programme" sheetId="73" state="hidden" r:id="rId11"/>
    <sheet name="A2 Stakeholder Summary" sheetId="59" state="hidden" r:id="rId12"/>
    <sheet name="A3 Species list" sheetId="16" state="hidden" r:id="rId13"/>
    <sheet name="A6 Group checklist" sheetId="62" state="hidden" r:id="rId14"/>
    <sheet name="A6a Multisite checklist" sheetId="69" state="hidden" r:id="rId15"/>
    <sheet name="A7 Members &amp; FMUs" sheetId="34" state="hidden" r:id="rId16"/>
    <sheet name="A8a Sampling" sheetId="72" state="hidden" r:id="rId17"/>
    <sheet name="A11a Cert Decsn" sheetId="42" r:id="rId18"/>
    <sheet name="A12a Product schedule" sheetId="53" state="hidden" r:id="rId19"/>
    <sheet name="A14a Product Codes" sheetId="58" state="hidden" r:id="rId20"/>
    <sheet name="A15 Opening and Closing Meeting" sheetId="67" state="hidden" r:id="rId21"/>
  </sheets>
  <externalReferences>
    <externalReference r:id="rId22"/>
    <externalReference r:id="rId23"/>
    <externalReference r:id="rId24"/>
    <externalReference r:id="rId25"/>
  </externalReferences>
  <definedNames>
    <definedName name="_xlnm._FilterDatabase" localSheetId="1" hidden="1">'1 Basic info'!$K$1:$K$111</definedName>
    <definedName name="_xlnm._FilterDatabase" localSheetId="2" hidden="1">'2 Findings'!$A$5:$K$9</definedName>
    <definedName name="_xlnm._FilterDatabase" localSheetId="15" hidden="1">'A7 Members &amp; FMUs'!$A$2:$K$2</definedName>
    <definedName name="_xlnm.Print_Area" localSheetId="1">'1 Basic info'!$A$1:$D$93</definedName>
    <definedName name="_xlnm.Print_Area" localSheetId="3">'3 RA Cert process'!$A$1:$C$99</definedName>
    <definedName name="_xlnm.Print_Area" localSheetId="4">'5 RA Org Structure+Management'!$A$1:$C$31</definedName>
    <definedName name="_xlnm.Print_Area" localSheetId="5">'6 S1'!$A$1:$C$75</definedName>
    <definedName name="_xlnm.Print_Area" localSheetId="6">'7 S2'!$A$1:$C$67</definedName>
    <definedName name="_xlnm.Print_Area" localSheetId="7">'8 S3'!$A$1:$C$59</definedName>
    <definedName name="_xlnm.Print_Area" localSheetId="8">'9 S4'!$A$1:$C$64</definedName>
    <definedName name="_xlnm.Print_Area" localSheetId="18">'A12a Product schedule'!$A$1:$D$38</definedName>
    <definedName name="_xlnm.Print_Area" localSheetId="15">'A7 Members &amp; FMUs'!$A$1:$X$59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72" l="1"/>
  <c r="G99" i="72"/>
  <c r="F99" i="72"/>
  <c r="E89" i="72"/>
  <c r="H88" i="72"/>
  <c r="G88" i="72"/>
  <c r="H87" i="72"/>
  <c r="H89" i="72"/>
  <c r="G87" i="72"/>
  <c r="G89" i="72"/>
  <c r="F87" i="72"/>
  <c r="F89" i="72"/>
  <c r="E81" i="72"/>
  <c r="H80" i="72"/>
  <c r="G80" i="72"/>
  <c r="H79" i="72"/>
  <c r="G79" i="72"/>
  <c r="H78" i="72"/>
  <c r="G78" i="72"/>
  <c r="H77" i="72"/>
  <c r="G77" i="72"/>
  <c r="F77" i="72"/>
  <c r="H76" i="72"/>
  <c r="G76" i="72"/>
  <c r="F76" i="72"/>
  <c r="H75" i="72"/>
  <c r="G75" i="72"/>
  <c r="H74" i="72"/>
  <c r="G74" i="72"/>
  <c r="F74" i="72"/>
  <c r="H73" i="72"/>
  <c r="G73" i="72"/>
  <c r="F73" i="72"/>
  <c r="H72" i="72"/>
  <c r="G72" i="72"/>
  <c r="H71" i="72"/>
  <c r="G71" i="72"/>
  <c r="F71" i="72"/>
  <c r="H70" i="72"/>
  <c r="G70" i="72"/>
  <c r="F70" i="72"/>
  <c r="H69" i="72"/>
  <c r="G69" i="72"/>
  <c r="H68" i="72"/>
  <c r="G68" i="72"/>
  <c r="F68" i="72"/>
  <c r="H67" i="72"/>
  <c r="H81" i="72"/>
  <c r="G67" i="72"/>
  <c r="G81" i="72"/>
  <c r="F67" i="72"/>
  <c r="F81" i="72"/>
  <c r="E61" i="72"/>
  <c r="H60" i="72"/>
  <c r="G60" i="72"/>
  <c r="H59" i="72"/>
  <c r="G59" i="72"/>
  <c r="H58" i="72"/>
  <c r="G58" i="72"/>
  <c r="H57" i="72"/>
  <c r="G57" i="72"/>
  <c r="F57" i="72"/>
  <c r="H56" i="72"/>
  <c r="G56" i="72"/>
  <c r="F56" i="72"/>
  <c r="H55" i="72"/>
  <c r="G55" i="72"/>
  <c r="H54" i="72"/>
  <c r="G54" i="72"/>
  <c r="F54" i="72"/>
  <c r="H53" i="72"/>
  <c r="G53" i="72"/>
  <c r="F53" i="72"/>
  <c r="H52" i="72"/>
  <c r="G52" i="72"/>
  <c r="H51" i="72"/>
  <c r="G51" i="72"/>
  <c r="F51" i="72"/>
  <c r="H50" i="72"/>
  <c r="G50" i="72"/>
  <c r="F50" i="72"/>
  <c r="H49" i="72"/>
  <c r="G49" i="72"/>
  <c r="H48" i="72"/>
  <c r="G48" i="72"/>
  <c r="F48" i="72"/>
  <c r="H47" i="72"/>
  <c r="H61" i="72"/>
  <c r="G47" i="72"/>
  <c r="G61" i="72"/>
  <c r="F47" i="72"/>
  <c r="F61" i="72"/>
  <c r="E40" i="72"/>
  <c r="H39" i="72"/>
  <c r="G39" i="72"/>
  <c r="F38" i="72"/>
  <c r="F37" i="72"/>
  <c r="H36" i="72"/>
  <c r="G36" i="72"/>
  <c r="F35" i="72"/>
  <c r="F34" i="72"/>
  <c r="H33" i="72"/>
  <c r="G33" i="72"/>
  <c r="F32" i="72"/>
  <c r="F31" i="72"/>
  <c r="H30" i="72"/>
  <c r="G30" i="72"/>
  <c r="F29" i="72"/>
  <c r="F28" i="72"/>
  <c r="F40" i="72"/>
  <c r="J21" i="72"/>
  <c r="I21" i="72"/>
  <c r="H21" i="72"/>
  <c r="G21" i="72"/>
  <c r="F21" i="72"/>
  <c r="E21" i="72"/>
  <c r="J20" i="72"/>
  <c r="I20" i="72"/>
  <c r="H20" i="72"/>
  <c r="G20" i="72"/>
  <c r="F20" i="72"/>
  <c r="E20" i="72"/>
  <c r="J19" i="72"/>
  <c r="I19" i="72"/>
  <c r="H19" i="72"/>
  <c r="G19" i="72"/>
  <c r="F19" i="72"/>
  <c r="E19" i="72"/>
  <c r="F16" i="72"/>
  <c r="E16" i="72"/>
  <c r="D12" i="53"/>
  <c r="B12" i="53"/>
  <c r="B10" i="53"/>
  <c r="B8" i="53"/>
  <c r="O16" i="34"/>
  <c r="D668" i="60"/>
  <c r="D667" i="60"/>
  <c r="D666" i="60"/>
  <c r="D665" i="60"/>
  <c r="D664" i="60"/>
  <c r="D659" i="60"/>
  <c r="D658" i="60"/>
  <c r="D657" i="60"/>
  <c r="D656" i="60"/>
  <c r="D655" i="60"/>
  <c r="D650" i="60"/>
  <c r="D649" i="60"/>
  <c r="D648" i="60"/>
  <c r="D647" i="60"/>
  <c r="D646" i="60"/>
  <c r="D642" i="60"/>
  <c r="D641" i="60"/>
  <c r="D640" i="60"/>
  <c r="D639" i="60"/>
  <c r="D638" i="60"/>
  <c r="D632" i="60"/>
  <c r="D631" i="60"/>
  <c r="D630" i="60"/>
  <c r="D629" i="60"/>
  <c r="D628" i="60"/>
  <c r="D622" i="60"/>
  <c r="D621" i="60"/>
  <c r="D620" i="60"/>
  <c r="D619" i="60"/>
  <c r="D618" i="60"/>
  <c r="D613" i="60"/>
  <c r="D612" i="60"/>
  <c r="D611" i="60"/>
  <c r="D610" i="60"/>
  <c r="D609" i="60"/>
  <c r="D604" i="60"/>
  <c r="D603" i="60"/>
  <c r="D602" i="60"/>
  <c r="D601" i="60"/>
  <c r="D600" i="60"/>
  <c r="D595" i="60"/>
  <c r="D594" i="60"/>
  <c r="D593" i="60"/>
  <c r="D592" i="60"/>
  <c r="D591" i="60"/>
  <c r="D587" i="60"/>
  <c r="D586" i="60"/>
  <c r="D585" i="60"/>
  <c r="D584" i="60"/>
  <c r="D583" i="60"/>
  <c r="D579" i="60"/>
  <c r="D578" i="60"/>
  <c r="D577" i="60"/>
  <c r="D576" i="60"/>
  <c r="D575" i="60"/>
  <c r="D572" i="60"/>
  <c r="D571" i="60"/>
  <c r="D570" i="60"/>
  <c r="D569" i="60"/>
  <c r="D568" i="60"/>
  <c r="D562" i="60"/>
  <c r="D561" i="60"/>
  <c r="D560" i="60"/>
  <c r="D559" i="60"/>
  <c r="D558" i="60"/>
  <c r="D554" i="60"/>
  <c r="D553" i="60"/>
  <c r="D552" i="60"/>
  <c r="D551" i="60"/>
  <c r="D550" i="60"/>
  <c r="D545" i="60"/>
  <c r="D544" i="60"/>
  <c r="D543" i="60"/>
  <c r="D542" i="60"/>
  <c r="D541" i="60"/>
  <c r="D537" i="60"/>
  <c r="D536" i="60"/>
  <c r="D535" i="60"/>
  <c r="D534" i="60"/>
  <c r="D533" i="60"/>
  <c r="D529" i="60"/>
  <c r="D528" i="60"/>
  <c r="D527" i="60"/>
  <c r="D526" i="60"/>
  <c r="D525" i="60"/>
  <c r="D519" i="60"/>
  <c r="D518" i="60"/>
  <c r="D517" i="60"/>
  <c r="D516" i="60"/>
  <c r="D515" i="60"/>
  <c r="D511" i="60"/>
  <c r="D510" i="60"/>
  <c r="D509" i="60"/>
  <c r="D508" i="60"/>
  <c r="D507" i="60"/>
  <c r="D502" i="60"/>
  <c r="D501" i="60"/>
  <c r="D500" i="60"/>
  <c r="D499" i="60"/>
  <c r="D498" i="60"/>
  <c r="D494" i="60"/>
  <c r="D493" i="60"/>
  <c r="D492" i="60"/>
  <c r="D491" i="60"/>
  <c r="D490" i="60"/>
  <c r="D486" i="60"/>
  <c r="D485" i="60"/>
  <c r="D484" i="60"/>
  <c r="D483" i="60"/>
  <c r="D482" i="60"/>
  <c r="D476" i="60"/>
  <c r="D475" i="60"/>
  <c r="D474" i="60"/>
  <c r="D473" i="60"/>
  <c r="D472" i="60"/>
  <c r="D468" i="60"/>
  <c r="D467" i="60"/>
  <c r="D466" i="60"/>
  <c r="D465" i="60"/>
  <c r="D464" i="60"/>
  <c r="D459" i="60"/>
  <c r="D458" i="60"/>
  <c r="D457" i="60"/>
  <c r="D456" i="60"/>
  <c r="D455" i="60"/>
  <c r="D450" i="60"/>
  <c r="D449" i="60"/>
  <c r="D448" i="60"/>
  <c r="D447" i="60"/>
  <c r="D446" i="60"/>
  <c r="D442" i="60"/>
  <c r="D441" i="60"/>
  <c r="D440" i="60"/>
  <c r="D439" i="60"/>
  <c r="D438" i="60"/>
  <c r="D434" i="60"/>
  <c r="D433" i="60"/>
  <c r="D432" i="60"/>
  <c r="D431" i="60"/>
  <c r="D430" i="60"/>
  <c r="D426" i="60"/>
  <c r="D425" i="60"/>
  <c r="D424" i="60"/>
  <c r="D423" i="60"/>
  <c r="D422" i="60"/>
  <c r="D418" i="60"/>
  <c r="D417" i="60"/>
  <c r="D416" i="60"/>
  <c r="D415" i="60"/>
  <c r="D414" i="60"/>
  <c r="D409" i="60"/>
  <c r="D408" i="60"/>
  <c r="D407" i="60"/>
  <c r="D406" i="60"/>
  <c r="D405" i="60"/>
  <c r="D401" i="60"/>
  <c r="D400" i="60"/>
  <c r="D399" i="60"/>
  <c r="D398" i="60"/>
  <c r="D397" i="60"/>
  <c r="D393" i="60"/>
  <c r="D392" i="60"/>
  <c r="D391" i="60"/>
  <c r="D390" i="60"/>
  <c r="D389" i="60"/>
  <c r="D385" i="60"/>
  <c r="D384" i="60"/>
  <c r="D383" i="60"/>
  <c r="D382" i="60"/>
  <c r="D381" i="60"/>
  <c r="D377" i="60"/>
  <c r="D376" i="60"/>
  <c r="D375" i="60"/>
  <c r="D374" i="60"/>
  <c r="D373" i="60"/>
  <c r="D369" i="60"/>
  <c r="D368" i="60"/>
  <c r="D367" i="60"/>
  <c r="D366" i="60"/>
  <c r="D365" i="60"/>
  <c r="D361" i="60"/>
  <c r="D360" i="60"/>
  <c r="D359" i="60"/>
  <c r="D358" i="60"/>
  <c r="D357" i="60"/>
  <c r="D351" i="60"/>
  <c r="D350" i="60"/>
  <c r="D349" i="60"/>
  <c r="D348" i="60"/>
  <c r="D347" i="60"/>
  <c r="D343" i="60"/>
  <c r="D342" i="60"/>
  <c r="D341" i="60"/>
  <c r="D340" i="60"/>
  <c r="D339" i="60"/>
  <c r="D334" i="60"/>
  <c r="D333" i="60"/>
  <c r="D332" i="60"/>
  <c r="D331" i="60"/>
  <c r="D330" i="60"/>
  <c r="D326" i="60"/>
  <c r="D325" i="60"/>
  <c r="D324" i="60"/>
  <c r="D323" i="60"/>
  <c r="D322" i="60"/>
  <c r="D318" i="60"/>
  <c r="D317" i="60"/>
  <c r="D316" i="60"/>
  <c r="D315" i="60"/>
  <c r="D314" i="60"/>
  <c r="D310" i="60"/>
  <c r="D309" i="60"/>
  <c r="D308" i="60"/>
  <c r="D307" i="60"/>
  <c r="D306" i="60"/>
  <c r="D301" i="60"/>
  <c r="D300" i="60"/>
  <c r="D299" i="60"/>
  <c r="D298" i="60"/>
  <c r="D297" i="60"/>
  <c r="D293" i="60"/>
  <c r="D292" i="60"/>
  <c r="D291" i="60"/>
  <c r="D290" i="60"/>
  <c r="D289" i="60"/>
  <c r="D283" i="60"/>
  <c r="D282" i="60"/>
  <c r="D281" i="60"/>
  <c r="D280" i="60"/>
  <c r="D274" i="60"/>
  <c r="D273" i="60"/>
  <c r="D272" i="60"/>
  <c r="D271" i="60"/>
  <c r="D270" i="60"/>
  <c r="D266" i="60"/>
  <c r="D265" i="60"/>
  <c r="D264" i="60"/>
  <c r="D263" i="60"/>
  <c r="D262" i="60"/>
  <c r="D241" i="60"/>
  <c r="D240" i="60"/>
  <c r="D239" i="60"/>
  <c r="D238" i="60"/>
  <c r="D237" i="60"/>
  <c r="D233" i="60"/>
  <c r="D232" i="60"/>
  <c r="D231" i="60"/>
  <c r="D230" i="60"/>
  <c r="D229" i="60"/>
  <c r="D224" i="60"/>
  <c r="D223" i="60"/>
  <c r="D222" i="60"/>
  <c r="D221" i="60"/>
  <c r="D220" i="60"/>
  <c r="D216" i="60"/>
  <c r="D215" i="60"/>
  <c r="D214" i="60"/>
  <c r="D213" i="60"/>
  <c r="D212" i="60"/>
  <c r="D208" i="60"/>
  <c r="D207" i="60"/>
  <c r="D206" i="60"/>
  <c r="D205" i="60"/>
  <c r="D204" i="60"/>
  <c r="D200" i="60"/>
  <c r="D199" i="60"/>
  <c r="D198" i="60"/>
  <c r="D197" i="60"/>
  <c r="D196" i="60"/>
  <c r="D191" i="60"/>
  <c r="D190" i="60"/>
  <c r="D189" i="60"/>
  <c r="D188" i="60"/>
  <c r="D187" i="60"/>
  <c r="D183" i="60"/>
  <c r="D182" i="60"/>
  <c r="D181" i="60"/>
  <c r="D180" i="60"/>
  <c r="D179" i="60"/>
  <c r="D172" i="60"/>
  <c r="D171" i="60"/>
  <c r="D170" i="60"/>
  <c r="D169" i="60"/>
  <c r="D168" i="60"/>
  <c r="D164" i="60"/>
  <c r="D163" i="60"/>
  <c r="D162" i="60"/>
  <c r="D161" i="60"/>
  <c r="D160" i="60"/>
  <c r="D156" i="60"/>
  <c r="D155" i="60"/>
  <c r="D154" i="60"/>
  <c r="D153" i="60"/>
  <c r="D152" i="60"/>
  <c r="D147" i="60"/>
  <c r="D146" i="60"/>
  <c r="D145" i="60"/>
  <c r="D144" i="60"/>
  <c r="D143" i="60"/>
  <c r="D139" i="60"/>
  <c r="D138" i="60"/>
  <c r="D137" i="60"/>
  <c r="D136" i="60"/>
  <c r="D135" i="60"/>
  <c r="D131" i="60"/>
  <c r="D130" i="60"/>
  <c r="D129" i="60"/>
  <c r="D128" i="60"/>
  <c r="D127" i="60"/>
  <c r="D123" i="60"/>
  <c r="D122" i="60"/>
  <c r="D121" i="60"/>
  <c r="D120" i="60"/>
  <c r="D119" i="60"/>
  <c r="D113" i="60"/>
  <c r="D112" i="60"/>
  <c r="D111" i="60"/>
  <c r="D110" i="60"/>
  <c r="D109" i="60"/>
  <c r="D104" i="60"/>
  <c r="D103" i="60"/>
  <c r="D102" i="60"/>
  <c r="D101" i="60"/>
  <c r="D97" i="60"/>
  <c r="D96" i="60"/>
  <c r="D95" i="60"/>
  <c r="D94" i="60"/>
  <c r="D93" i="60"/>
  <c r="D89" i="60"/>
  <c r="D88" i="60"/>
  <c r="D87" i="60"/>
  <c r="D86" i="60"/>
  <c r="D85" i="60"/>
  <c r="D78" i="60"/>
  <c r="D77" i="60"/>
  <c r="D76" i="60"/>
  <c r="D75" i="60"/>
  <c r="D74" i="60"/>
  <c r="D68" i="60"/>
  <c r="D67" i="60"/>
  <c r="D66" i="60"/>
  <c r="D65" i="60"/>
  <c r="D64" i="60"/>
  <c r="D60" i="60"/>
  <c r="D59" i="60"/>
  <c r="D58" i="60"/>
  <c r="D57" i="60"/>
  <c r="D56" i="60"/>
  <c r="D52" i="60"/>
  <c r="D51" i="60"/>
  <c r="D50" i="60"/>
  <c r="D49" i="60"/>
  <c r="D48" i="60"/>
  <c r="I4" i="65"/>
  <c r="D4" i="65"/>
  <c r="B3" i="42"/>
  <c r="B4" i="42"/>
  <c r="O40"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682F85E1-C724-448C-9B10-DFF63E1FF8F6}">
      <text>
        <r>
          <rPr>
            <b/>
            <sz val="9"/>
            <color indexed="81"/>
            <rFont val="Tahoma"/>
            <family val="2"/>
          </rPr>
          <t>Alison Pilling:</t>
        </r>
        <r>
          <rPr>
            <sz val="9"/>
            <color indexed="81"/>
            <rFont val="Tahoma"/>
            <family val="2"/>
          </rPr>
          <t xml:space="preserve">
drop down data in rows 1-3 column J.</t>
        </r>
      </text>
    </comment>
    <comment ref="J5" authorId="0" shapeId="0" xr:uid="{539B5493-ECEE-4CCB-9A93-92E535A14F1E}">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BEFE3CDB-6211-468D-81F9-1B3E08264D33}">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45DB0B25-A7CF-4052-813F-6D454BA0EA01}">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B15F38AD-2DA6-4473-9260-9120009BCA2F}">
      <text>
        <r>
          <rPr>
            <sz val="8"/>
            <color indexed="81"/>
            <rFont val="Tahoma"/>
            <family val="2"/>
          </rPr>
          <t>Name, 3 line description of key qualifications and experience</t>
        </r>
      </text>
    </comment>
    <comment ref="B35" authorId="2" shapeId="0" xr:uid="{46B0D2B2-F09C-4513-BC10-83E9A86F43CB}">
      <text>
        <r>
          <rPr>
            <b/>
            <sz val="9"/>
            <color indexed="81"/>
            <rFont val="Tahoma"/>
            <family val="2"/>
          </rPr>
          <t>Not required for PEFC in Latvia, Sweden, Denmark, or Norway</t>
        </r>
        <r>
          <rPr>
            <sz val="9"/>
            <color indexed="81"/>
            <rFont val="Tahoma"/>
            <family val="2"/>
          </rPr>
          <t xml:space="preserve">
</t>
        </r>
      </text>
    </comment>
    <comment ref="B37" authorId="1" shapeId="0" xr:uid="{134EBFAB-A1B1-4DAC-AFD2-EE791F7EA2BE}">
      <text>
        <r>
          <rPr>
            <sz val="8"/>
            <color indexed="81"/>
            <rFont val="Tahoma"/>
            <family val="2"/>
          </rPr>
          <t>Name, 3 line description of key qualifications and experience</t>
        </r>
      </text>
    </comment>
    <comment ref="B47" authorId="1" shapeId="0" xr:uid="{43CEB239-2D4E-49B8-B582-4F143DC07698}">
      <text>
        <r>
          <rPr>
            <sz val="8"/>
            <color indexed="81"/>
            <rFont val="Tahoma"/>
            <family val="2"/>
          </rPr>
          <t>include name of site visited, items seen and issues discussed</t>
        </r>
      </text>
    </comment>
    <comment ref="B54" authorId="1" shapeId="0" xr:uid="{1F035DDB-64BE-45B7-9BAC-11909C34FB71}">
      <text>
        <r>
          <rPr>
            <sz val="8"/>
            <color indexed="81"/>
            <rFont val="Tahoma"/>
            <family val="2"/>
          </rPr>
          <t xml:space="preserve">Edit this section to name standard used, version of standard (e.g. draft number), date standard finalised. </t>
        </r>
      </text>
    </comment>
    <comment ref="B65" authorId="1" shapeId="0" xr:uid="{FE3E2735-051C-420D-AE9A-74457536B359}">
      <text>
        <r>
          <rPr>
            <sz val="8"/>
            <color indexed="81"/>
            <rFont val="Tahoma"/>
            <family val="2"/>
          </rPr>
          <t>Describe process of adaptation</t>
        </r>
      </text>
    </comment>
    <comment ref="B76" authorId="3" shapeId="0" xr:uid="{ECDB423A-C4ED-4BDB-9D74-9840B23CEC4B}">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C50AD598-58E1-46D1-8A0D-569884624EE5}">
      <text>
        <r>
          <rPr>
            <sz val="8"/>
            <color indexed="81"/>
            <rFont val="Tahoma"/>
            <family val="2"/>
          </rPr>
          <t>Name and 3 line description of key qualifications and experience</t>
        </r>
      </text>
    </comment>
    <comment ref="B51" authorId="0" shapeId="0" xr:uid="{A245BD8D-B043-46CB-9AF3-03E8B93CC04F}">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AEA00E1A-387B-4F79-8753-F057CC69D981}">
      <text>
        <r>
          <rPr>
            <sz val="8"/>
            <color indexed="81"/>
            <rFont val="Tahoma"/>
            <family val="2"/>
          </rPr>
          <t>Name and 3 line description of key qualifications and experience</t>
        </r>
      </text>
    </comment>
    <comment ref="B59" authorId="0" shapeId="0" xr:uid="{1C782F50-1FE5-4AFC-A01C-77D673E584B2}">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31109350-EBC5-44F3-902B-80E1D8B023B1}">
      <text>
        <r>
          <rPr>
            <sz val="8"/>
            <color indexed="81"/>
            <rFont val="Tahoma"/>
            <family val="2"/>
          </rPr>
          <t>Name and 3 line description of key qualifications and experience</t>
        </r>
      </text>
    </comment>
    <comment ref="B54" authorId="0" shapeId="0" xr:uid="{BBF5649C-90F1-4DCA-9D7F-F4E2FA34794C}">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D7DD0C2C-CC69-4BB1-ACC2-3546EA77D217}">
      <text>
        <r>
          <rPr>
            <sz val="8"/>
            <color indexed="81"/>
            <rFont val="Tahoma"/>
            <family val="2"/>
          </rPr>
          <t>Name and 3 line description of key qualifications and experience</t>
        </r>
      </text>
    </comment>
    <comment ref="B55" authorId="0" shapeId="0" xr:uid="{39908329-FA2C-40ED-AC4B-51C76D7DB281}">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2A5B31EF-FA0A-44B3-BB09-456259010AD5}">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258A065C-5665-40B3-9A24-7F285B53783B}">
      <text>
        <r>
          <rPr>
            <b/>
            <sz val="9"/>
            <color indexed="81"/>
            <rFont val="Tahoma"/>
            <family val="2"/>
          </rPr>
          <t>Private, State or Community</t>
        </r>
        <r>
          <rPr>
            <sz val="9"/>
            <color indexed="81"/>
            <rFont val="Tahoma"/>
            <family val="2"/>
          </rPr>
          <t xml:space="preserve">
</t>
        </r>
      </text>
    </comment>
    <comment ref="T10" authorId="0" shapeId="0" xr:uid="{0AAC9C98-DC3E-4951-A114-567477842CC9}">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CF29E1C-F5D9-4A37-BA8C-CF7AA2CBE0C0}">
      <text>
        <r>
          <rPr>
            <b/>
            <sz val="8"/>
            <color indexed="81"/>
            <rFont val="Tahoma"/>
            <family val="2"/>
          </rPr>
          <t>MA/S1/S2/S3/S4/RA</t>
        </r>
      </text>
    </comment>
    <comment ref="B35" authorId="1" shapeId="0" xr:uid="{C87D751F-F8AC-4BF5-80EE-D822FD1EBA5E}">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6DFD23F9-EC84-4005-9FF5-A0B8BAA113B7}">
      <text/>
    </comment>
    <comment ref="B15" authorId="0" shapeId="0" xr:uid="{3F5B856C-5A3F-44B1-98F2-60E57D3271C8}">
      <text>
        <r>
          <rPr>
            <b/>
            <sz val="8"/>
            <color indexed="81"/>
            <rFont val="Tahoma"/>
            <family val="2"/>
          </rPr>
          <t xml:space="preserve">SA: </t>
        </r>
        <r>
          <rPr>
            <sz val="8"/>
            <color indexed="81"/>
            <rFont val="Tahoma"/>
            <family val="2"/>
          </rPr>
          <t>See Tab A14 for Product Type categories</t>
        </r>
      </text>
    </comment>
    <comment ref="C15" authorId="1" shapeId="0" xr:uid="{223EC89A-8CB1-4360-A6F7-C29842A09154}">
      <text>
        <r>
          <rPr>
            <b/>
            <sz val="8"/>
            <color indexed="81"/>
            <rFont val="Tahoma"/>
            <family val="2"/>
          </rPr>
          <t xml:space="preserve">SA: </t>
        </r>
        <r>
          <rPr>
            <sz val="8"/>
            <color indexed="81"/>
            <rFont val="Tahoma"/>
            <family val="2"/>
          </rPr>
          <t>See Tab A14 for Product Codes</t>
        </r>
      </text>
    </comment>
    <comment ref="D15" authorId="1" shapeId="0" xr:uid="{570997A5-C1EE-4343-89B7-1D7382CBD984}">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<sst xmlns="http://schemas.openxmlformats.org/spreadsheetml/2006/main" count="3062" uniqueCount="1680">
  <si>
    <t>SA Certification Forest Certification Public Report</t>
  </si>
  <si>
    <r>
      <t>Forest Manager/Owner</t>
    </r>
    <r>
      <rPr>
        <sz val="14"/>
        <color indexed="10"/>
        <rFont val="Cambria"/>
        <family val="1"/>
      </rPr>
      <t>/organisation</t>
    </r>
    <r>
      <rPr>
        <sz val="14"/>
        <rFont val="Cambria"/>
        <family val="1"/>
      </rPr>
      <t xml:space="preserve"> (Certificate Holder):</t>
    </r>
  </si>
  <si>
    <t>Forestry Services Ltd</t>
  </si>
  <si>
    <r>
      <t>Forest Name</t>
    </r>
    <r>
      <rPr>
        <sz val="14"/>
        <color indexed="10"/>
        <rFont val="Cambria"/>
        <family val="1"/>
      </rPr>
      <t>/Group Name</t>
    </r>
    <r>
      <rPr>
        <sz val="14"/>
        <rFont val="Cambria"/>
        <family val="1"/>
      </rPr>
      <t xml:space="preserve">: </t>
    </r>
  </si>
  <si>
    <t>Region and Country:</t>
  </si>
  <si>
    <t>Ireland</t>
  </si>
  <si>
    <t xml:space="preserve">Standard: </t>
  </si>
  <si>
    <r>
      <t>PEFC National Standard: PEFC Irish Forest Certification Standard</t>
    </r>
    <r>
      <rPr>
        <sz val="14"/>
        <color indexed="10"/>
        <rFont val="Cambria"/>
        <family val="1"/>
      </rPr>
      <t xml:space="preserve">
</t>
    </r>
  </si>
  <si>
    <t>Certificate Code:</t>
  </si>
  <si>
    <t>SA-PEFC-FM-007227</t>
  </si>
  <si>
    <t>PEFC License Code:</t>
  </si>
  <si>
    <t>PEFC-</t>
  </si>
  <si>
    <t>Date of certificate issue:</t>
  </si>
  <si>
    <t>Date of expiry of certificate:</t>
  </si>
  <si>
    <t>Assessment date</t>
  </si>
  <si>
    <t>Date Report Finalised/ Updated</t>
  </si>
  <si>
    <t>SA Auditor</t>
  </si>
  <si>
    <t>Checked by</t>
  </si>
  <si>
    <t>Approved by</t>
  </si>
  <si>
    <t>PA</t>
  </si>
  <si>
    <t>MA</t>
  </si>
  <si>
    <t>08-10/07/24</t>
  </si>
  <si>
    <t>05/09/2024
11/12/2024
07/02/2025</t>
  </si>
  <si>
    <t>H Denman</t>
  </si>
  <si>
    <t xml:space="preserve">Heidi Kagiali and Emily Blackwell </t>
  </si>
  <si>
    <t xml:space="preserve">Emily Blackwell </t>
  </si>
  <si>
    <t>S1
ASI compliance assessment 000073</t>
  </si>
  <si>
    <t>16 -18/06/25
02-05/09/2025</t>
  </si>
  <si>
    <t>John Rogers
N/A</t>
  </si>
  <si>
    <t>Valeria Drury
Diana Guglielmotti</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</si>
  <si>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</si>
  <si>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</si>
  <si>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</si>
  <si>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</si>
  <si>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</si>
  <si>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</si>
  <si>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</si>
  <si>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</si>
  <si>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</si>
  <si>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</si>
  <si>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</si>
  <si>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</si>
  <si>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</si>
  <si>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</si>
  <si>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</si>
  <si>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</si>
  <si>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</si>
  <si>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</si>
  <si>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</si>
  <si>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</si>
  <si>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</si>
  <si>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</si>
  <si>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FM</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</si>
  <si>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</si>
  <si>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</si>
  <si>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</si>
  <si>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</si>
  <si>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</si>
  <si>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</si>
  <si>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</si>
  <si>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</si>
  <si>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</si>
  <si>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</si>
  <si>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</si>
  <si>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</si>
  <si>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</si>
  <si>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</si>
  <si>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</si>
  <si>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</si>
  <si>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</si>
  <si>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</si>
  <si>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</si>
  <si>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</si>
  <si>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CRO362480</t>
  </si>
  <si>
    <t>1.2.4</t>
  </si>
  <si>
    <t>Contact person</t>
  </si>
  <si>
    <t>Paddy Bruton</t>
  </si>
  <si>
    <t>1.2.5</t>
  </si>
  <si>
    <t>Business address</t>
  </si>
  <si>
    <t>Unit 3, Cillin Hill, Dublin Road, Kilkenny, R95 A4VP</t>
  </si>
  <si>
    <t>Street/Town(City)/State(County)/Zip(Postal code)</t>
  </si>
  <si>
    <t xml:space="preserve">Forest owner(s), or </t>
  </si>
  <si>
    <t>1.2.6</t>
  </si>
  <si>
    <t>Country</t>
  </si>
  <si>
    <t>Wood procurement organisation(s), or</t>
  </si>
  <si>
    <t>1.2.7</t>
  </si>
  <si>
    <t>Tel</t>
  </si>
  <si>
    <t>087 1634362/056 7702242</t>
  </si>
  <si>
    <t>Forest contractor(s):</t>
  </si>
  <si>
    <t>1.2.8</t>
  </si>
  <si>
    <t>Fax</t>
  </si>
  <si>
    <t>n/a</t>
  </si>
  <si>
    <t>Felling operations contractor</t>
  </si>
  <si>
    <t>1.2.9</t>
  </si>
  <si>
    <t>e-mail</t>
  </si>
  <si>
    <t>paddy@forestryservices.ie</t>
  </si>
  <si>
    <t>Silvicultural contractor, or</t>
  </si>
  <si>
    <t>1.2.10</t>
  </si>
  <si>
    <t>web page address</t>
  </si>
  <si>
    <t>www.forestryservices.ie</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</si>
  <si>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</si>
  <si>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</si>
  <si>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</si>
  <si>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</si>
  <si>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</si>
  <si>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</si>
  <si>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Access to FMU's via car, FSL Office in Kilkennny city 1.5hr from Dublin Airport - between 16-120 minute drive from FSL Kilkenny office to sites  in Co. Galway/Tipperary/Laois and Kilkenny</t>
  </si>
  <si>
    <t>Scope of certificate</t>
  </si>
  <si>
    <t>1.3.1</t>
  </si>
  <si>
    <t>Type of certificate</t>
  </si>
  <si>
    <t>Group</t>
  </si>
  <si>
    <t xml:space="preserve">Single / Group </t>
  </si>
  <si>
    <t>Single</t>
  </si>
  <si>
    <t>1.3.1.a</t>
  </si>
  <si>
    <t>Type of operation</t>
  </si>
  <si>
    <t>Forest Owner</t>
  </si>
  <si>
    <t xml:space="preserve">Forest owner(s)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</si>
  <si>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</si>
  <si>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</si>
  <si>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</si>
  <si>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</si>
  <si>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See Annex 7</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</si>
  <si>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</si>
  <si>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</si>
  <si>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</si>
  <si>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</si>
  <si>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</si>
  <si>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</si>
  <si>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</si>
  <si>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</si>
  <si>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</si>
  <si>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</si>
  <si>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Co. Galway, Co. Tipperary, Co. Kilkenny and Co. Laois</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</si>
  <si>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</si>
  <si>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</si>
  <si>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</si>
  <si>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</si>
  <si>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</si>
  <si>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</si>
  <si>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</si>
  <si>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</si>
  <si>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</si>
  <si>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</si>
  <si>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</si>
  <si>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</si>
  <si>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</si>
  <si>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</si>
  <si>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</si>
  <si>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</si>
  <si>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</si>
  <si>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</si>
  <si>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</si>
  <si>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</si>
  <si>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</si>
  <si>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</si>
  <si>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</si>
  <si>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</si>
  <si>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</si>
  <si>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</si>
  <si>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</si>
  <si>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</si>
  <si>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</si>
  <si>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</si>
  <si>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</si>
  <si>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</si>
  <si>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</si>
  <si>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</si>
  <si>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</si>
  <si>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Resource Manager</t>
  </si>
  <si>
    <t>Industrial/Non Industrial/Government/
Private/Communal/Group/Resource Manager</t>
  </si>
  <si>
    <t>Tenure management</t>
  </si>
  <si>
    <t>Private 486.77 ha</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</si>
  <si>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</si>
  <si>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</si>
  <si>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</si>
  <si>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</si>
  <si>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</si>
  <si>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</si>
  <si>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</si>
  <si>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Private</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</si>
  <si>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</si>
  <si>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</si>
  <si>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</si>
  <si>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</si>
  <si>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</si>
  <si>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</si>
  <si>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</si>
  <si>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</si>
  <si>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Coniferous dominant</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</si>
  <si>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</si>
  <si>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</si>
  <si>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</si>
  <si>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</si>
  <si>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</si>
  <si>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</si>
  <si>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</si>
  <si>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</si>
  <si>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</si>
  <si>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</si>
  <si>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</si>
  <si>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</si>
  <si>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</si>
  <si>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</si>
  <si>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</si>
  <si>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</si>
  <si>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</si>
  <si>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</si>
  <si>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FMU Knocklead HCV 3 - A stream running through the plantation flows into a sensitive habitat of an endangered species - Fresh Water Pearl Mussel area, not on site</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</si>
  <si>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</si>
  <si>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</si>
  <si>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</si>
  <si>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</si>
  <si>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</si>
  <si>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</si>
  <si>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</si>
  <si>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</si>
  <si>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</si>
  <si>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</si>
  <si>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</si>
  <si>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</si>
  <si>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</si>
  <si>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</si>
  <si>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</si>
  <si>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</si>
  <si>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exotic and indigenous</t>
  </si>
  <si>
    <t>Not applicable/Indigenous/Exotic/
Mixed Indigenous and exotic</t>
  </si>
  <si>
    <t>1.4.7</t>
  </si>
  <si>
    <t>Principal Species</t>
  </si>
  <si>
    <t xml:space="preserve">Picea sitchensis (SS), Larix kaempferi (JL), Alnus glutinosa (ALD), Acer pseudoplatanus (SYC), Fraxinus excelsior (ASH). </t>
  </si>
  <si>
    <t>Tree species – list or see Annex 3</t>
  </si>
  <si>
    <t>1.4.8</t>
  </si>
  <si>
    <t>Annual allowable cut (cu.m.yr)</t>
  </si>
  <si>
    <t xml:space="preserve"> tonnes - 3359m3</t>
  </si>
  <si>
    <t>Actual Annual Cut (cu.m.yr)</t>
  </si>
  <si>
    <t>1.4.8a</t>
  </si>
  <si>
    <t>Approximate annual commercial production of non-timber forest products included in the scope of the certificate, by product type.</t>
  </si>
  <si>
    <t>1.4.9</t>
  </si>
  <si>
    <t>Product categories</t>
  </si>
  <si>
    <t xml:space="preserve">Round wood / Treated roundwood / Firewood and  Sawn timber. </t>
  </si>
  <si>
    <t>Round wood / Treated roundwood / Firewood / Sawn timber/ Charcoal / Non timber products – specify / Other - specify</t>
  </si>
  <si>
    <t>1.4.10</t>
  </si>
  <si>
    <t xml:space="preserve">Point of sale </t>
  </si>
  <si>
    <t xml:space="preserve">Standing / Roadside / Delivered/Stump </t>
  </si>
  <si>
    <t xml:space="preserve">Standing / Roadside / Delivered </t>
  </si>
  <si>
    <t>1.4.11</t>
  </si>
  <si>
    <t>Number of workers – Employees</t>
  </si>
  <si>
    <t>m: 20 , f: 5, total 25</t>
  </si>
  <si>
    <t>Number male/female</t>
  </si>
  <si>
    <t>Total:</t>
  </si>
  <si>
    <t>1.4.12</t>
  </si>
  <si>
    <t>Contractors/Community/other workers</t>
  </si>
  <si>
    <t>m: 
f:</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</si>
  <si>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</si>
  <si>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</si>
  <si>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</si>
  <si>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</si>
  <si>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</si>
  <si>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</si>
  <si>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</si>
  <si>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</si>
  <si>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</si>
  <si>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</si>
  <si>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</si>
  <si>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</si>
  <si>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</si>
  <si>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</si>
  <si>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</si>
  <si>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</si>
  <si>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</si>
  <si>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</si>
  <si>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</si>
  <si>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</si>
  <si>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</si>
  <si>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</si>
  <si>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</si>
  <si>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</si>
  <si>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</si>
  <si>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</si>
  <si>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</si>
  <si>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</si>
  <si>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</si>
  <si>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</si>
  <si>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</si>
  <si>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</si>
  <si>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</si>
  <si>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</si>
  <si>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</si>
  <si>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</si>
  <si>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</si>
  <si>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</si>
  <si>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</si>
  <si>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</si>
  <si>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</si>
  <si>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</si>
  <si>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</si>
  <si>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</si>
  <si>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MA</t>
  </si>
  <si>
    <t>The management plan for Knocklead includes plannned felling proposals for felling all 57.11 hectares in 4 felling coupes between 2025 and 2028 which exceeds the 25% of the woodland within a five year period.</t>
  </si>
  <si>
    <t>PEFC 3.2.4</t>
  </si>
  <si>
    <t xml:space="preserve"> The Company shall ensure that the felling plan shall not exceed 25% of the woodland within a five year period except in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</si>
  <si>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xml:space="preserve">The proposal is for the future and the assumption was that the plan could be reviewed after 5 years, and aslo it was assumed the felling proposals would be subject to FS approval </t>
  </si>
  <si>
    <r>
      <rPr>
        <b/>
        <sz val="11"/>
        <rFont val="Cambria"/>
        <family val="1"/>
      </rPr>
      <t>MA 2019:</t>
    </r>
    <r>
      <rPr>
        <sz val="11"/>
        <rFont val="Cambria"/>
        <family val="1"/>
      </rPr>
      <t xml:space="preserve"> The Company will reassess the proposal.  </t>
    </r>
    <r>
      <rPr>
        <b/>
        <sz val="11"/>
        <rFont val="Cambria"/>
        <family val="1"/>
      </rPr>
      <t xml:space="preserve">S1 2020: </t>
    </r>
    <r>
      <rPr>
        <sz val="11"/>
        <rFont val="Cambria"/>
        <family val="1"/>
      </rPr>
      <t>Maps for Knocklead showing felling proposals up to 2040, Biodiversity map with LTRs, buffers, linear features and future tree species.  Close out CAR</t>
    </r>
  </si>
  <si>
    <t>Within 1 year, to be checked at next annual surveillance</t>
  </si>
  <si>
    <r>
      <rPr>
        <b/>
        <sz val="11"/>
        <rFont val="Cambria"/>
        <family val="1"/>
      </rPr>
      <t>23/07/2020 S1</t>
    </r>
    <r>
      <rPr>
        <sz val="11"/>
        <rFont val="Cambria"/>
        <family val="1"/>
      </rPr>
      <t>: Maps for Knocklead showing felling proposals in compliance wit the requirements up to 2040, Biodiversity map with LTRs, buffers, linear features and future tree species.  Close out CAR</t>
    </r>
  </si>
  <si>
    <t>Closed</t>
  </si>
  <si>
    <t xml:space="preserve">The recently discovered presence of feral goats in Knocklead not yet reported to NPWS. </t>
  </si>
  <si>
    <t>PEFC 5.1.5</t>
  </si>
  <si>
    <t>The company should ensure that the presence of a new invasive mammal is reported to NPWS.</t>
  </si>
  <si>
    <t>Goats were only recently discovered on site a few weeks or months prior to the MA</t>
  </si>
  <si>
    <t>The intention is to report to NPWS</t>
  </si>
  <si>
    <t>From first sale of PEFC material, to be checked at next surveillance audit.</t>
  </si>
  <si>
    <r>
      <rPr>
        <b/>
        <sz val="11"/>
        <rFont val="Cambria"/>
        <family val="1"/>
      </rPr>
      <t>23/07/2020 S1:</t>
    </r>
    <r>
      <rPr>
        <sz val="11"/>
        <rFont val="Cambria"/>
        <family val="1"/>
      </rPr>
      <t xml:space="preserve"> NPWS have been informed.  Two goats culled in the last season</t>
    </r>
  </si>
  <si>
    <t>No Findings at S1</t>
  </si>
  <si>
    <t>Findings at S2</t>
  </si>
  <si>
    <t xml:space="preserve">Summaries of yield were seen for  Ballygorteen 2020 KK003 and Cormick &amp; Drumhogan 2019 GY001, and docket numbers and weights were seen for individual lorry loads.  The timber had been sold standing to a merchant who who had subcontracted the haulage to haulage companies. However, a high proportion of the loads were over-weight ranging from 28.82 tonnes to 33.32 tonnes nett weight .  The Pre-Assessment pack for Ballygorteen stated that "All hauliers must comply with Road Haulage of of Round Timber Code of Preactice", which states that "Drivers should ensure that the vehicle is not overloaded (via sensors, experience of similar loads, visual experience)". There wasn't information whether sensors were available on the lorries.  The Road Haulage of of Round Timber Code of Practice gives a table with the maximum weights allowed for both rigid/drawbar and articulated lorries depending on the number of axles and combination and the maximum weight can vary from 40 tonnes to 46 tonnes. Examination of a smaple docket weights showed gross weights of 48 tonnes to 51 tonnes. </t>
  </si>
  <si>
    <t>PEFC 1.1.2</t>
  </si>
  <si>
    <t xml:space="preserve">The Company shall ensure that all personnel, including contractors, shall comply with relevant legislation, codes of practice, guidlines and other accepted normes and agreements relevant to their responsibilities.   </t>
  </si>
  <si>
    <t>It has come to the Company's  attention after discussions with Euroforest Ireland (contractors for both jobs) that the Hauliers belief was that the timber weighed very heavy at that time from both forests.</t>
  </si>
  <si>
    <t xml:space="preserve">A letter has been issued to Euroforest Ireland (The contractor involved) in relation to overloaded timber haulage which they must liaise with the haulage contractors before haulage begins and monitor during haulage operations. </t>
  </si>
  <si>
    <t xml:space="preserve">14/07/22: Correspondence sent to hauliers and forest manager on 05/10/22 with threat of penalties for non-compliance.  There have been a few transgressions since then but detected by FSL and dealt with. Close out Minor CAR 2021.1 </t>
  </si>
  <si>
    <t>Findings at S3</t>
  </si>
  <si>
    <r>
      <t xml:space="preserve">FSL have systems in place to identify RTE species. EPA checks identify locally rare species.  RTE species is availble from NPWS and 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(NATURA impact statement)  At </t>
    </r>
    <r>
      <rPr>
        <u/>
        <sz val="10"/>
        <rFont val="Cambria"/>
        <family val="1"/>
      </rPr>
      <t>Bun</t>
    </r>
    <r>
      <rPr>
        <sz val="10"/>
        <rFont val="Cambria"/>
        <family val="1"/>
      </rPr>
      <t xml:space="preserve"> FMU during the audit the presence of various rare or uncommon species was detected including common spotted orchids growing along the roadside, red squirrel feeding signs and pine marten scats; which had not previously been identified through surveys as these signs were not present at pre-operational surveys (pre-operational surveys had been conducted, as well as operational monitoring). Both red squirrels and pine martens are both protected under the Wildlife Act 1976 / 2000 and Bern Convention Appendix III and are classed as 'Least Concern' in the Ireland Red List/IUCN Red List of Threatened Species.   These species had not been incorporated into the management plan or operational plan mitigation. </t>
    </r>
    <r>
      <rPr>
        <b/>
        <sz val="10"/>
        <rFont val="Cambria"/>
        <family val="1"/>
      </rPr>
      <t/>
    </r>
  </si>
  <si>
    <t>PEFC 6.1.3</t>
  </si>
  <si>
    <t>S1 2025 France Valley Revenue Europe VII; France Valley Investissment Forets IR I; Cormick and Drumhogan -  Stated in FMPs that adherence to DAFM guidelines on biodiversity and forest protection and any NWPS conditions attached ot licenses</t>
  </si>
  <si>
    <t>N/A</t>
  </si>
  <si>
    <t>Not assessed at S4.  Assessed in RA.  Staff training provided in ecology training day and RTE species and Fossits Level 3   in Apri; 2023, field visit to Powerswood and certifcation training video. Retain and Open</t>
  </si>
  <si>
    <t xml:space="preserve">FSL have systems in place to ensure that contractors are responsible for waste associated with forestry operations and activities, as per FSL procedures; and contractors are responsible for waste associated with forestry operations and activities; and contractors are used for remoavl of fly-tipped waste or waste found on fites, and  and monitored by Forestry Service Ltd.  Some white plastic bags normally used for the transport of planting stock were found scattered over Bun FMU (originating from when the trees were planted in 1995, not recent waste).  </t>
  </si>
  <si>
    <t>PEFC 5.4.1</t>
  </si>
  <si>
    <t>No evidence of waste observed during S4 site visits</t>
  </si>
  <si>
    <t>Findings at S4</t>
  </si>
  <si>
    <t xml:space="preserve">New member for MU Craggach added since last audit. The management plan for new member Craggagh contains future prescriptions that are not compliant with the National Standard, namely that no more 65% of the MU should be identified as primary species. Current plan indicates in Section C1.5 that 75% of the restocked area will be SS and Table 5 indicates plans for &gt;95% SS restocking and there is no indicative future replanting plan. The group rules specify that new members will not be admitted with major non-compliances and CARs will be issued to new members. Although a detailed pre-entry report was completed, this non-compliance was not identified and no CAR has been issued. </t>
  </si>
  <si>
    <t>GCS2.5</t>
  </si>
  <si>
    <t xml:space="preserve">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t>
  </si>
  <si>
    <t>Comprehensive report failed to identify CARs</t>
  </si>
  <si>
    <t>Review and implement correct procedure</t>
  </si>
  <si>
    <t>Within 1 year, to be checked at next annual audit</t>
  </si>
  <si>
    <t xml:space="preserve">08/07/24: NC raised agaisnt Graggagh Forest manager informormed of CAR on 26/06/23.  new FMP submitted on 19/04/24.  Internaal CAR closed on 19/04/24.  Close out CAR </t>
  </si>
  <si>
    <t>Doc.01 FSL Group Certification Rules, Part 3, section 8 list the requirements for Internal Monitoring for the group scheme. This procedure states that annual monitoring will be conducted for all members using Doc.08b PEFC checklist and although Annual Monitoring form Doc 08 has been completed for all members, there has been no monitoring against Doc.08b since the last audit.</t>
  </si>
  <si>
    <t>GCS3.1</t>
  </si>
  <si>
    <t xml:space="preserve">There is a documented system, implemented at the group level, which ensures that all sites that are members of the group scheme are monitored to ensure continued compliance with the requirements of the Standard.  </t>
  </si>
  <si>
    <t>Over-elaborate procedure that is not based on risk-based sampling</t>
  </si>
  <si>
    <t xml:space="preserve">Group Rules amended. Close out CAR </t>
  </si>
  <si>
    <t>Findings at RA</t>
  </si>
  <si>
    <t xml:space="preserve"> Inventory every 5 years. Knocklead hedges and short relevent water course and stand of common spotted orchids not identified or marked on maps.  Special areas, features, characterisitics and sensitivites are generally identified and mapped.  However, some hedgerows, a relevent water course and colony common spotted orchids not identified at Knocklead.  Willow scrub in Knockshabally not identified or recorded. </t>
  </si>
  <si>
    <t>PEFC 2.1.1</t>
  </si>
  <si>
    <t xml:space="preserve">The Company shall ensure that identification, inventory and mapping of the forest resources shall be established and maintained and these shall includeall  special areas, features, characteristics and sensitivities of the forest </t>
  </si>
  <si>
    <t>Both Knockleaad and Knockshanbally were properties that were subject to windblow (Report with photographs by Forest Manager dated 17th April 2024). Knockshanbally original 2019 FMP already showed area of windblow marked on the map, which has been monitored since. The In-house ecologist was out with the Forest Manager around the same time last April. It is quite conceivable that the spotted orchids were not in bloom at that time. Sites were walked prior to harvesting, but with the considerable windblow, it is again conceivable that the Willow scrub in Knockshanbally and this small relevant water course in Knocklead was missed, as access would have been limited. It is also highly likely that this watercourse, which appeared to be quite short, was the result of heavy rains in the preceding months.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Due to temporary staff shortages within FSL the drafting of the FMPs had been outsourced, which clearly has led to some miscommunications with regards to mapping some of the site specific features.</t>
  </si>
  <si>
    <t>When finalising the plans for Knocklead and Knockshanbally, these features will be mapped. FSL have recently taken on more staff. Management Planning will be done in-house for future properties, which should eliminate further miscommunication or misinterpretation by a third party.</t>
  </si>
  <si>
    <t>Spotted orchids typically bloom in late spring/summer, so the task of potentially identifying and mapping these to close out this NC  was left for late spring/summer. Unfortunately Ireland was subjected to two major storms Storm Darragh (early Dec 2024) and Storm Eowyn (24th January 2025), this affected Knocklead and made access difficult for further mapping of relevant water courses and/or biodiversity species. Site was visited by forest manager and group manager on 8th April 2025 (Internal audit seen). Further windblow on the Knocklead site is a justification that the clearfell of these sites was justified given previous indication that the sites were at risk of windblow based on-site inspections.
It is unclear why not all hedgerows were marked on the Knocklead and Knockshanbally maps that were produced as part of the 5-year review (outsourced), as the original (2019) maps showed more linear features (hedgerows), scrub and broadleaved areas than the revised maps in the Revision plans, which at the time of the audit had not been finalised. Given the situation with current ownership (Change of ownership) and the likelihood that there will be further changes to the management plans of these properties, the plans have only been updated in so far that they show that work was undertaken to address the non conformities. Maps now indicate areas accurately confirming classified areas required. Since the last audit several properties were added to the Group Scheme. All FMPs were undertaken in house and great care was taken in recording biodiversity areas, water courses and species such as the common spotted orchid. Knocklead and Knockshanbally updates provided and FMP maps provided for sites visited at S1 contained detailed site specifics.</t>
  </si>
  <si>
    <t xml:space="preserve">Harvesting yield monitored for each harvesting opeation and summary seen for last 12 months.  Woodland composition and structure of Cpts is monitored and recorded, along with species composition following replanting. 5 year inventory monitors average and total volumes per stand. LTR planned in Knocklead.  Annual Monitoring reports seen for both sites in RA and includes monitoring of elements mentioned in the management plans, and is summarised in 5 Year summary Monitoring Report.  Fauna and flora not present except for old hedgerows in both sites.  Forest managers demonstrated awareness of importance of the hedgerows which were being protected during harvesting but no monitoring plan in place to monitor condition or extent or recovery over time. it was planned to creare or plant additional setbacks (FS guidance is 5 to 7 metres).  Some hedgerows and one relevent water-course and common spotted orchids seen at Knocklead during audit but not recorded or monitored by FSL. Willow scrub at Knockshanbally not recorded on maps nor monitored.  </t>
  </si>
  <si>
    <t>PEFC 2.3.2</t>
  </si>
  <si>
    <t>The forest owner /manager shall implement a monitoring programme designed to measure progress in the achievement of the forest management objectives (2.1.2) and compliance with this certification standard and taht the parameters monitored will at a minimum include:  fauna and flora, in particular key species and other ecological, social and economic aspects</t>
  </si>
  <si>
    <t>When finalising the plans for Knocklead and Knockshanbally, this will be reviewed. 
FSL have recently taken on more staff. Management Planning will be done in-house for future properties, which should eliminate further miscommunication or misinterpretation by a third party.</t>
  </si>
  <si>
    <t>France Valley Revenue Europe VII (FV 4) - General Monitoring Plan includes monitoring of; Forest Regeneration and Growth; Economic performance and yield. 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
  </si>
  <si>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There isnt Design Plan in place. </t>
  </si>
  <si>
    <t>PEFC 3.2.3</t>
  </si>
  <si>
    <t>The Company shall ensure that even aged woodlands shall be gradually restructured to diversify ages and habitats using a design plan.</t>
  </si>
  <si>
    <t>Both Knockleaad and Knockshanbally were properties that were subject to windblow (Report with photographs by Forest Manager dated 17th April 2024). Knockshanbally original 2019 FMP already showed area of windblow marked on the map, which has been monitored since. PEFC 3.2.4 states a range of exceptions to the 25% rule. For Knockshanbally, the original 2019 FMP already specifically stated that the Windthrow Hazard was &gt; 4  (meaning exception PEFC 3.2.4  a) applies) Using the latest inventory details for Knocklead, the COFORD Windthrow Hazard Model shows a 74.7% probabilty of windthrow. Combining this with the windblow report by the Forest Manager for both properties, the owner can also demonstrate that there is a risk of substantial financial penalty where felling would be delayed to achieve restructuring, as per exception PEFC 3.2.4 d).
With regards to the LTR area, which was visited during the audit, this area is not due for felling as the name implies and as was discussed on site. Due to temporary staff shortages within FSL the drafting of the FMPs had been outsourced, which clearly has led to some miscommunications with regards to mapping some of the areas and with regards to some of the management prescriptions.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t>
  </si>
  <si>
    <t xml:space="preserve">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site.In light of the recent storms, replanting options, including recommendations by the inhouse ecologist, will be discussed with the owners of those sites identified as clear fell at RA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</si>
  <si>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 xml:space="preserve">100% of Knockshanbally was clearfelled in 2024 and it is proposed that Knocklead is progresively clearfelled between 2024 and 2037 (the final clearfell of 3.5 Ha is also assigned as an LTR on maps).  </t>
  </si>
  <si>
    <t>All felling and replanting shall be in accordance with a design plan appropriate to the scale of the proposed felling and the sensitivity of the landscape. and the rate of felling shall be in accordance with the design plan and shall not exceed 25% of the woodland area in any five year period</t>
  </si>
  <si>
    <t>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t>
  </si>
  <si>
    <t xml:space="preserve"> Restocking plan to achieve compliance with maximum 65% primary species not in place for Knocklead and Knockshanbally.  </t>
  </si>
  <si>
    <t>PEFC 3.3.2</t>
  </si>
  <si>
    <t>The Company shall ensure that proportions of different  species  planned for the next rotation of an existing woodland, shall be as follows: &lt;65% primary species,  &gt;20% secondary species, &gt;10% open space and &gt;5% native broadleaf.</t>
  </si>
  <si>
    <t>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The revision was taking into account the increased windblow on both properties, monitored for the past 5 years, but the plans had not yet taken into consideration the report undertaken by the Ecologist outlining replanting that would ensure increased broadleaved component, increased open spaces, protection of onsite habitats and increased biodiversity, which also reflects the owner's objective to avail of new DAFM funding for pilot woodland scheme. As mentioned at the audit, the new draft plans had not yet been finalised.</t>
  </si>
  <si>
    <t>When finalising the plans for Knocklead and Knockshanbally, these features will be mapped. 
FSL have recently taken on more staff. Management Planning will be done in-house for future properties, which should eliminate further miscommunication or misinterpretation by a third party.</t>
  </si>
  <si>
    <t xml:space="preserve">Restocking is generally on foot of legally binding replanting obligation specified in felling licences. In the case of Knocklead the TFL00911823 determined restocking of all compartments with 80% SS and 20% additional broadleaves. These broadleaves are generally planted along boundaries and along roads or water ways. The precise species of this 20% broadleaf component generally depends on what is available in the forest nurseries at the time of planting. FSL has a preference for Irish grown plants, so where a particular species is not available in an Irish nursery at the time, the preference is for substituting with another species rather than importing the particular plants. Where native species are available, these would be preferred over non-native species.
In light of the recent storms, replanting options, including recommendations by the 
inhouse ecologist, will be discussed with the owner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</si>
  <si>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 xml:space="preserve">No spillage kit on harvester in Knocklead. </t>
  </si>
  <si>
    <t>PEFC 5.4.2</t>
  </si>
  <si>
    <t>The Company shall ensure plans and equipment shall be in place to deal with accidental spillages.</t>
  </si>
  <si>
    <t>It is unclear why the spill kit was removed from the harvester. The Operational Contract signed by the contractor clearly states that EACH machine on site must have a suitable spill kit.</t>
  </si>
  <si>
    <t>The FSL Group Scheme has a comprehensive suite of Operational Contracts and Pre-Commencement procedures which clearly outline the need for spill kits on all machinery on site. A circular will be issued to all contractors and FSL personnel to reiterate the range of health and safety and environmental protection requirements that must be in place during operations.
There were already plans for a refresher course to outline the new Standard(s) for Ireland and the consequences (if any) for operational planning. This Minor CAR will be highlighted at this refresher course also.</t>
  </si>
  <si>
    <t>Following the RA audit the information on our Pre-commencement Checklist Tem.9.0 
was reworded to state that spill kits must be available on ALL machines.  In 
addition a Note was sent to all Contractors to ensure that health and safety protocals 
should be adhered to and to staff to check that spill kits, first aid kits and PPE were on all 
machines, were in appropriate condition and were used/worn as appropriate for the 
operations. Records of Accidents, Spillage Kit required on site in contracts and checked in pre-commencment meetings.  Hazards &amp; Constraints maps and Fire Plan maps have EPA contact details. Internal audit of Knocklead 8th April 2025 confirmed procedure to have spill kits on all vehicles is being adhered to on particular site assessed in response to CAR. Email correspondenace (Dissemination) demonstrated that this is now policy across all participants. Use of Tem 9.0 V2 from FLS to Euroforest confirmed. See relevant Criteria 10.12.1.1 for compliance</t>
  </si>
  <si>
    <t xml:space="preserve">Hedgerows, a relevent water course and colony common spotted orchids not identified at Knocklead.  Willow scrub in Knockshabally not identified or recorded. </t>
  </si>
  <si>
    <t>PEFC 6.1.2</t>
  </si>
  <si>
    <t>The Company shall ensure that features and small areas of high biodiversity value shall be identified, mapped and managed to maintain or enhance biodiversity as the primary management objective.</t>
  </si>
  <si>
    <t>Both Knockleaad and Knockshanbally were properties that were subject to windblow (Report with photographs by Forest Manager dated 17th April 2024). Knockshanbally original 2019 FMP already showed area of windblow marked on the map, which has been monitored since. The In-house ecologist was out with the Forest Manager around the same time last April. It is quite conceivable that the spotted orchids were not in bloom at that time.  Sites were walked prior to harvesting, but with the considerable windblow, it is again conceivable that the Willow scrub in Knockshanbally and this small relevant water course in Knocklead was missed, as access would have been limited. It is also highly likely that this watercourse, which appeared to be quite short, was the result of heavy rains in the preceding months.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Due to temporary staff shortages within FSL the drafting of the FMPs had been outsourced, which clearly has led to some miscommunications with regards to mapping some of the site specific features.</t>
  </si>
  <si>
    <t xml:space="preserve">Closed </t>
  </si>
  <si>
    <t>Findings following ASI assessment</t>
  </si>
  <si>
    <t xml:space="preserve">CAR raised following ASI Assessment number ASI-000073
During the Assessment, the ASI team was able to confirm through interviews with the CH foresters and review of documentation that the CH does not maintain a list of RTE species and their habitat that are present or likely to be present within and adjacent to the Management Unit. When requested such list, the CH foresters provide a verbal confirmation that they do not maintain such a list and rely on information provided by the internet. When requested to show how their RTE list system worked, they explained that they did not have procedures regarding the list and started searching with key words on the internet to find a 2019 RTE species report. Not only this list is not the CH's own list, but it is not up to date according to Best Available Information (BAI). Indeed, with a quick internet search, the ASI team was able to find more up to date information: https://www.npws.ie/publications/red-lists. 
During the assessment, the ASI team was able to confirm that the CH had not used BAI identify native ecosystems that exist, or would exist under natural conditions, within the Management Unit. Indeed, when requested on the first day and fourth day of the assessment by the ASI assessor, the CH foresters were not able to provide such information. Only a verbal confirmation that there were debates on the matter. </t>
  </si>
  <si>
    <t>PEFC 2.3.2.</t>
  </si>
  <si>
    <t>The forest owner/manager shall develop and implement a structured monitoring programme that systematically measures progress towards forest management objectives and compliance with the certification standard. The programme shall include consistent and replicable monitoring procedures, maintained in a standardised format to enable long-term comparison and trend analysis.  As a minimum, the monitoring shall cover harvesting yield, woodland composition and structure, key fauna and flora, and other relevant ecological, social, and economic parameters.
Monitoring should include means to identify any significant changes, i.e. those likely to have sufficient impact to alter existing ecosystems or endanger the flora and fauna present, in particular any rare species.</t>
  </si>
  <si>
    <t xml:space="preserve">During the assessment, the ASI team was able to confirm that the CH had not
used BAI identify native ecosystems that exist, or would exist under natural
conditions, within the Management Unit. Indeed, when requested on the first
day and fourth day of the assessment by the ASI assessor, the CH foresters
were not able to provide such information. Only a verbal confirmation that there
were debates on the matter. </t>
  </si>
  <si>
    <t>2.3.3.</t>
  </si>
  <si>
    <t>The implications of the results of monitoring (2.3.2) shall be taken into account by the forest owner / manager, particularly during revision of the management planning documentation.</t>
  </si>
  <si>
    <t xml:space="preserve">During the assessment, it was confirmed through observations (pictures
attached: Harvest buffer) and interviews that the CH, unless deciduous trees
grow within the protected buffer zones from 10 to 20 meters to protect
watercourses, will systematically harvest the Spruce plantations in place up to
the limit of the watercourse, without letting the machinery enter the buffer. The
CH subsequently systematically replants deciduous trees in the buffer. This
creates a situation where those buffers are left without any trees to prevent
erosion until the smaller deciduous seedlings are replanted. It was affirmed by
the CH foresters during the feedback meeting that this practice is common in
Ireland and that it would be included in regulatory requirements (not confirmed
through the assessment) to do so (harvesting licensing system). This situation
represents a lack of protection measures to protect natural watercourses, water
bodies, riparian zones and their connectivity and a forest management system
that is not designed and managed to maintain, enhance, or restore ecological
functions of catchments. </t>
  </si>
  <si>
    <t>5.1.7.</t>
  </si>
  <si>
    <t>Areas that fulfill specific and recognized protective functions, either ecologically or for society, shall be mapped and forest management plans shall take full account of these.</t>
  </si>
  <si>
    <t>During the Assessment, it was confirmed by the ASI team that the CH has not
carried out an assessment of the FMU to identify and map all parts of the FMU
that have any of the attributes of High Conservation Values (HCV). Through
interviews with the CH foresters and documentation review, it was confirmed
that the CH did not have such an assessment. Indeed, the CH does not have
an HCV assessment in its documentation. Nor did they consult stakeholders
about HCVs. However, when requested to provide their HCV assessment, the
CH foresters explained that those HCVs were imbedded in the legal harvesting
licensing system and that they fully relied on that licensing system to meet the
requirements under Principle 9 of the FSC FM standards. This situation does
not meet all the standard requirements cited above.</t>
  </si>
  <si>
    <t>6.1.2.</t>
  </si>
  <si>
    <t>Features and small areas of high biodiversity value shall be identified, mapped and managed to maintain or enhance biodiversity as the primary management objective</t>
  </si>
  <si>
    <t>During the Assessment, the ASI team confirmed that the CH's FMUs forest
stands are mostly composed of and regenerated with and exotic species to
Ireland (Sitka spruce; Picea sitchensis). The ASI team also confirmed that the CH has not recorded a clear and convincing justification for using non-local genotypes or alien species in its forest management system. This was
confirmed through interviews and documentation review. The CH foresters did attempt to provide a verbal justification related to economic interests, however, it was not clear and convincing (no objective evidence to support it).
During the Assessment, the ASI team confirmed that the CH used Alien/exotic species (Sitka spruce; Picea sitchensis) without demonstrating direct experience and/or the results of independent scientific research that proves that invasive impacts can be controlled. Nor did it demonstrate that effective mitigation measures (scientifically or empirically proven) are in place to control their spread outside the area in which they are established. This was demonstrated through interviews with the CH forester and documentation review. Indeed, when requested such a demonstration about the use of Picea sitchensis, the CH was only able to provide verbal confirmation that it was well recognized in Ireland as not being invasive, without providing references to data from direct experience or independent scientific research. Additionally, the ASI team was able to observe naturally occurring Picea sitchensis regeneration after harvest in all recently harvested sites visited: Knocklead, Knokshanbally</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</si>
  <si>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</si>
  <si>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</si>
  <si>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During the second day of the assessment, the ASI team witnessed a site
(Knocklead) where rutting was beyond what is acceptable, leaving significant damage to the soil close to a protected buffer of a watercourse. Additionally, when asked about the monitoring activities during and post harvest, the harvesting supervisor explained that, prior to the assessment, he was not aware of this significant rutting, which was visible from a substantial part of the harvesting bloc. Moreover, during the same site visit, temporary log bridges over watercourses that were not well installed, creating erosion, were still in place more than 6 months after the end of the harvesting and hauling operation.</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</si>
  <si>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</si>
  <si>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</si>
  <si>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THE CERTIFICATION ASSESSMENT PROCESS - edit text in blue as appropriate and change to black text before submitting report for review</t>
  </si>
  <si>
    <t>Assessment dates</t>
  </si>
  <si>
    <t>Pre-assessment dates</t>
  </si>
  <si>
    <t>Main Assessment dates</t>
  </si>
  <si>
    <t>Itinerary</t>
  </si>
  <si>
    <t>(08/07/24) Opening meeting</t>
  </si>
  <si>
    <t>(08/07/24)  Audit: Review of documentation [&amp; Group systems], staff interviews</t>
  </si>
  <si>
    <t>No stakeholder meetings held</t>
  </si>
  <si>
    <t>(08/07/24) Site visit [Knocklead)</t>
  </si>
  <si>
    <t>(08/07/24)  Site visit [Knockshanbally]</t>
  </si>
  <si>
    <t>(09/07/24) Document review</t>
  </si>
  <si>
    <t>(10/07/24)  Auditors meeting</t>
  </si>
  <si>
    <t>(10/07/24)  Closing meeting</t>
  </si>
  <si>
    <t>Estimate of person days to implement assessment</t>
  </si>
  <si>
    <t>Summary of person days including time spent on preparatory work, actual audit days, consultation and report writing (excluding travel): 6 days</t>
  </si>
  <si>
    <t>3.1a</t>
  </si>
  <si>
    <t>Any deviation from the audit plan and their reasons? No</t>
  </si>
  <si>
    <t>3.1b</t>
  </si>
  <si>
    <t>Any significant issues impacting on the audit programme: No</t>
  </si>
  <si>
    <t>Assessment team - See also A15 Checklist for Opening and Closing Meeting</t>
  </si>
  <si>
    <t>The assessment team consisted of: (give names and organisation)</t>
  </si>
  <si>
    <t xml:space="preserve">1) Huw Denman (Audit Team Leader) 49 years forestry experience including harvesting &amp; marketing, forest management, wildife management, 26 years of FM auditing </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</si>
  <si>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</si>
  <si>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</si>
  <si>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</si>
  <si>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</si>
  <si>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</si>
  <si>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</si>
  <si>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</si>
  <si>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</si>
  <si>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</si>
  <si>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</si>
  <si>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</si>
  <si>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</si>
  <si>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09/07/24: Knocklead and Knockshanbally MUs.  Management planning, pre-operational survey methodology, water management, harvesting planning and monitoring, operational impacts checked and  discussed on sites</t>
  </si>
  <si>
    <t>09/07/24  Document review at site office - management planning, monitoring and procedural documentation and records reviewed in office with managers. Checklists reviewed</t>
  </si>
  <si>
    <t xml:space="preserve">10/07/24: preperation for closing meeting. Closing meeting and discussion. </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</si>
  <si>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</si>
  <si>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</si>
  <si>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</si>
  <si>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</si>
  <si>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</si>
  <si>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</si>
  <si>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t>The forest management was evaluated against the PEFC-endorsed national standard for Ireland.  A copy of the standard is available at www.pefc.org</t>
  </si>
  <si>
    <t>AND for groups</t>
  </si>
  <si>
    <t xml:space="preserve">The group system was evaluated against the  Group Certification Standard and Checklist </t>
  </si>
  <si>
    <t>Adaptations/Modifications to standard</t>
  </si>
  <si>
    <t>None/edit as appropriate</t>
  </si>
  <si>
    <t xml:space="preserve">Stakeholder consultation process </t>
  </si>
  <si>
    <t>3.8.1</t>
  </si>
  <si>
    <t>Summary of stakeholder process</t>
  </si>
  <si>
    <t>129 consultees were contacted</t>
  </si>
  <si>
    <t>0 responses were received</t>
  </si>
  <si>
    <t>Consultation was carried out in June 2024</t>
  </si>
  <si>
    <t>0 visits/interviews were held by phone/ in person during audit..</t>
  </si>
  <si>
    <t>See A2 for summary of issues raised by stakeholders and SA response</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</si>
  <si>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</si>
  <si>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</si>
  <si>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</si>
  <si>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</si>
  <si>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</si>
  <si>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</si>
  <si>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none</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</si>
  <si>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</si>
  <si>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</si>
  <si>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</si>
  <si>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</si>
  <si>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</si>
  <si>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 xml:space="preserve">THE FOREST - edit text in blue as appropriate and change to black text before submitting report for review </t>
  </si>
  <si>
    <t>SUMMARY OF FOREST MANAGEMENT (this is a specific requirement for Denmark for single-sites, but could be useful for all).</t>
  </si>
  <si>
    <t>5.3.1</t>
  </si>
  <si>
    <t>Description of Management System</t>
  </si>
  <si>
    <t>There is a documented system with centralised policies and procedures</t>
  </si>
  <si>
    <t>There are 25 staff members, all of whom have relevent training and experience.</t>
  </si>
  <si>
    <t>There is a specified contact person with overall responsibility for the group scheme.</t>
  </si>
  <si>
    <t>5.3.2</t>
  </si>
  <si>
    <t>Management objectives</t>
  </si>
  <si>
    <t>In the case of Multiple FMU's there is a clear system to ensure all sites meet the FSC requirements.</t>
  </si>
  <si>
    <t>SUMMARY OF ORANISATIONAL STRUCTURE AND MANAGEMENT (this is a specific requirement for Sweden for single-sites and groups of forest contractors or wood procurement organisations, but also relevant for all under ISO 17021).</t>
  </si>
  <si>
    <t>5.4.1</t>
  </si>
  <si>
    <t>Demonstration to  commitment to maintain effectiveness and improvement of the management system in order to enhance overall performance; management system still effective and relevant (accounting for changes and clients objectives)</t>
  </si>
  <si>
    <t>There is a system in place for internal auditing and for review of Policies and Procedures</t>
  </si>
  <si>
    <t>5.4.2</t>
  </si>
  <si>
    <t>Centralised policies and procedures</t>
  </si>
  <si>
    <t>5.5</t>
  </si>
  <si>
    <t>SUMMARY OF ISO 14001 BASED SYSTEM  (this is a specific requirement for Sweden for groups and for Norway for both single-sites and groups, but could be useful for all).</t>
  </si>
  <si>
    <t>5.5.1</t>
  </si>
  <si>
    <t>Description of System</t>
  </si>
  <si>
    <t>See A6 Group Checklist</t>
  </si>
  <si>
    <r>
      <t xml:space="preserve">FIRST SURVEILLANCE - </t>
    </r>
    <r>
      <rPr>
        <b/>
        <i/>
        <sz val="11"/>
        <color indexed="12"/>
        <rFont val="Cambria"/>
        <family val="1"/>
      </rPr>
      <t>edit text in blue as appropriate and change to black text before submitting report for review</t>
    </r>
  </si>
  <si>
    <t>Surveillance Assessment dates</t>
  </si>
  <si>
    <t>11-06-25  All Group scheme Opening meeting - Assessment of proposed closure of CARs; Audit logistics and planning.</t>
  </si>
  <si>
    <t>16-06-25 Field evaluation of specific locations within group members; 1. FV1-2024-GY001 (Lisheeny); 2. FV4-2025-GY001 (Derrywee East, Co Galway); 3. FV4-2024-CE003 (Cloondanagh)</t>
  </si>
  <si>
    <t>17-06-25 Field evaluation of specific locations within group members;. FV4-2024-GY002 (Hundredacres, Monivea); 5. 2019-GY001 (Cormick &amp; Drumhogan); 6. FV1-2024-OY001 (Sheskin)</t>
  </si>
  <si>
    <t>18-06-25 Office evaluation All group scheme - Office HO, Kilkenny</t>
  </si>
  <si>
    <t>24-06-25 Remote evaluation of documentation - All group Scheme - Remote</t>
  </si>
  <si>
    <t>24-06-25 All Group scheme Closing meeting</t>
  </si>
  <si>
    <t xml:space="preserve"> </t>
  </si>
  <si>
    <t>6.1a</t>
  </si>
  <si>
    <r>
      <t>Any deviation from the audit plan and their reasons? Y</t>
    </r>
    <r>
      <rPr>
        <sz val="11"/>
        <rFont val="Cambria"/>
        <family val="1"/>
      </rPr>
      <t xml:space="preserve"> If Y describe issues below):</t>
    </r>
  </si>
  <si>
    <t>Time allocated to audit was sufficient but logisitics around flights meant desk evaluation remotely after field evaluation was best use of all involved time.</t>
  </si>
  <si>
    <t xml:space="preserve">6.1b </t>
  </si>
  <si>
    <r>
      <t xml:space="preserve">Any significant issues impacting on the audit programme </t>
    </r>
    <r>
      <rPr>
        <sz val="11"/>
        <color indexed="12"/>
        <rFont val="Cambria"/>
        <family val="1"/>
      </rPr>
      <t>Y</t>
    </r>
    <r>
      <rPr>
        <sz val="11"/>
        <rFont val="Cambria"/>
        <family val="1"/>
      </rPr>
      <t xml:space="preserve"> (If Y describe issues below):</t>
    </r>
  </si>
  <si>
    <t>Two severe stomrs had hit Ireland in the months preceeding audit. This effected the availability of on site observation of operations as no harvesting available</t>
  </si>
  <si>
    <t>Estimate of person days to complete surveillance assessment</t>
  </si>
  <si>
    <t>Opening meeting - 2 hours; Day 1 field evaluation 8 hours; Day 2 field evaluation 8 hours; day 3 desk evaluation 4 hours; day 4 desk evaluation 8 hours; closing meeting 1 hour.</t>
  </si>
  <si>
    <t>Approx 3.5 man days in total</t>
  </si>
  <si>
    <t>Surveillance Assessment team</t>
  </si>
  <si>
    <t>The assessment team consisted of:</t>
  </si>
  <si>
    <r>
      <t xml:space="preserve">1) </t>
    </r>
    <r>
      <rPr>
        <sz val="11"/>
        <rFont val="Cambria"/>
        <family val="1"/>
      </rPr>
      <t xml:space="preserve">John Rogers - Team leader, BSc Hons Forest Management, </t>
    </r>
    <r>
      <rPr>
        <sz val="11"/>
        <rFont val="Cambria"/>
        <family val="1"/>
      </rPr>
      <t>20 years forestry management experience. 16 years FSC auditing experience.</t>
    </r>
  </si>
  <si>
    <r>
      <t xml:space="preserve">2) </t>
    </r>
    <r>
      <rPr>
        <sz val="11"/>
        <rFont val="Cambria"/>
        <family val="1"/>
      </rPr>
      <t>Valeria D</t>
    </r>
    <r>
      <rPr>
        <sz val="11"/>
        <rFont val="Cambria"/>
        <family val="1"/>
      </rPr>
      <t>rury - Work experience in forest inventory in Finland, Russia, Senegal and Pakistan, certification experience in the UK, Croatia, Slovenia, Frnace and Madagascar</t>
    </r>
  </si>
  <si>
    <t>Team members’ c.v.’s are held on file.</t>
  </si>
  <si>
    <t>6.3.1</t>
  </si>
  <si>
    <t>John Rogers</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</si>
  <si>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</si>
  <si>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</si>
  <si>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</si>
  <si>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</si>
  <si>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</si>
  <si>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P 2, 4 and 6</t>
  </si>
  <si>
    <t>6.4.3</t>
  </si>
  <si>
    <t>Assessment Process</t>
  </si>
  <si>
    <t>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 Additionally, a "Cluster" of members and locations was chosen to minimise travel between locations; enable CH staff to focus efforts; minimse numbers of key staff to dedicate time.</t>
  </si>
  <si>
    <t>Stakeholder consultation</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</si>
  <si>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</si>
  <si>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</si>
  <si>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</si>
  <si>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</si>
  <si>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1. FV1-2024-GY001 (Lisheeny)
2. FV4-2025-GY001 (Derrywee East, Co Galway)
3. FV4-2024-CE003 (Cloondanagh) 
4. FV4-2024-GY002 (Hundredacres, Monivea)
5. 2019-GY001 (Cormick &amp; Drumhogan)
6. FV1-2024-OY001 (Sheskin)</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</si>
  <si>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</si>
  <si>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</si>
  <si>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</si>
  <si>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</si>
  <si>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</si>
  <si>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</si>
  <si>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</si>
  <si>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</si>
  <si>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</si>
  <si>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</si>
  <si>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WGCS x.x</t>
  </si>
  <si>
    <t>FSC x.x</t>
  </si>
  <si>
    <t>etc</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</si>
  <si>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</si>
  <si>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</si>
  <si>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</si>
  <si>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</si>
  <si>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</si>
  <si>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</si>
  <si>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</si>
  <si>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</si>
  <si>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</si>
  <si>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r>
      <t xml:space="preserve">Any deviation from the audit plan and their reasons? </t>
    </r>
    <r>
      <rPr>
        <sz val="11"/>
        <color indexed="12"/>
        <rFont val="Cambria"/>
        <family val="1"/>
      </rPr>
      <t>Y/N</t>
    </r>
    <r>
      <rPr>
        <sz val="11"/>
        <rFont val="Cambria"/>
        <family val="1"/>
      </rPr>
      <t xml:space="preserve"> If Y describe issues below):</t>
    </r>
  </si>
  <si>
    <t>7.1b</t>
  </si>
  <si>
    <r>
      <t xml:space="preserve">Any significant issues impacting on the audit programme </t>
    </r>
    <r>
      <rPr>
        <sz val="11"/>
        <color indexed="12"/>
        <rFont val="Cambria"/>
        <family val="1"/>
      </rPr>
      <t>Y/N</t>
    </r>
    <r>
      <rPr>
        <sz val="11"/>
        <rFont val="Cambria"/>
        <family val="1"/>
      </rPr>
      <t xml:space="preserve"> (If Y describe issues below):</t>
    </r>
  </si>
  <si>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</si>
  <si>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</si>
  <si>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</si>
  <si>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</si>
  <si>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7.3.1</t>
  </si>
  <si>
    <t>7.4.1</t>
  </si>
  <si>
    <t>7.4.2</t>
  </si>
  <si>
    <t>The following criteria were assessed:</t>
  </si>
  <si>
    <t>7.4.3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</si>
  <si>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</si>
  <si>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</si>
  <si>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</si>
  <si>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</si>
  <si>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</si>
  <si>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See A2 for summary of issues raised by stakeholders and SA Cert response</t>
  </si>
  <si>
    <t>E.g. compartment 15 visited 12.5.05, harvesting in progress observed, contractors interviewed, yield control discussed with manager.</t>
  </si>
  <si>
    <t>E.g. management planning documentation and records reviewed in office with manager 13.5.06</t>
  </si>
  <si>
    <t>etc.</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</si>
  <si>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</si>
  <si>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</si>
  <si>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</si>
  <si>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</si>
  <si>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</si>
  <si>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</si>
  <si>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</si>
  <si>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</si>
  <si>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</si>
  <si>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</si>
  <si>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</si>
  <si>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</si>
  <si>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</si>
  <si>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</si>
  <si>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</si>
  <si>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t>UKWAS x.x,</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</si>
  <si>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</si>
  <si>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</si>
  <si>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</si>
  <si>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</si>
  <si>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</si>
  <si>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</si>
  <si>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</si>
  <si>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</si>
  <si>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</si>
  <si>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</si>
  <si>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PEFC Ireland 2011</t>
  </si>
  <si>
    <t>Standard version:</t>
  </si>
  <si>
    <t>PEFC IRL SCHEME Dec 2010: PEFC Irish Forest Certification Standard , endorsed with updates Dec 2011 (Second Edition: Revised January 2014)</t>
  </si>
  <si>
    <t>Region/Country:</t>
  </si>
  <si>
    <t>Republic of Ireland</t>
  </si>
  <si>
    <r>
      <t>PEFC</t>
    </r>
    <r>
      <rPr>
        <b/>
        <i/>
        <sz val="11"/>
        <color indexed="30"/>
        <rFont val="Cambria"/>
        <family val="1"/>
      </rPr>
      <t xml:space="preserve"> (delete as applicable)</t>
    </r>
  </si>
  <si>
    <t xml:space="preserve">The checklist below is created from the PEFC Ireland standard. For dual FSC / PEFC audits in Ireland, the report template will have separate checklists for the two standards.
</t>
  </si>
  <si>
    <t>Indicative Audit Programme for Certfication Cycle
NOTE - This Programme will be subject to change. Some Indicators will be audited more than once, due to CARs, presence of High Conservation Factors, etc</t>
  </si>
  <si>
    <t>A</t>
  </si>
  <si>
    <t>Column1</t>
  </si>
  <si>
    <t>SECTION A: PEFC™ TRADEMARK REQUIREMENTS 
PEFC International Standard PEFC ST 2001:2008</t>
  </si>
  <si>
    <t>no score</t>
  </si>
  <si>
    <t>Column2</t>
  </si>
  <si>
    <t>A.1.</t>
  </si>
  <si>
    <t xml:space="preserve">All on-product trademark designs seen during audit meet PEFC Trademark requirements 
</t>
  </si>
  <si>
    <t>RA</t>
  </si>
  <si>
    <t>n/a no trademark use to date.</t>
  </si>
  <si>
    <t>S1</t>
  </si>
  <si>
    <t>A.2.</t>
  </si>
  <si>
    <t xml:space="preserve">All promotional trademark designs seen during audit meet PEFC Trademark requirements.
</t>
  </si>
  <si>
    <t>A.3</t>
  </si>
  <si>
    <t>Has the FMU or the group scheme a PEFC trademark license agreement with the National PEFC body and hereinunder a written procedure for use of the PEFC logo?</t>
  </si>
  <si>
    <t>Y</t>
  </si>
  <si>
    <t>Guidance and advice</t>
  </si>
  <si>
    <t>Means of verification</t>
  </si>
  <si>
    <t>Std ref.</t>
  </si>
  <si>
    <t>Audit</t>
  </si>
  <si>
    <t>Requirement</t>
  </si>
  <si>
    <t>Compliant? (Y/N)</t>
  </si>
  <si>
    <t>CAR</t>
  </si>
  <si>
    <t>COMPLIANCE WITH THE LAW AND CONFORMANCE WITH THE REQUIREMENTS OF THE CERTIFICATION STANDARD</t>
  </si>
  <si>
    <t>Compliance and conformance</t>
  </si>
  <si>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</si>
  <si>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r>
      <rPr>
        <sz val="11"/>
        <rFont val="Cambria"/>
        <family val="1"/>
      </rPr>
      <t xml:space="preserve">• No evidence of non-compliance from audit
</t>
    </r>
    <r>
      <rPr>
        <b/>
        <sz val="11"/>
        <rFont val="Cambria"/>
        <family val="1"/>
      </rPr>
      <t/>
    </r>
  </si>
  <si>
    <t xml:space="preserve">There shall be compliance with the law. There shall be no substantiated outstanding claims of non-compliance related to woodland management. </t>
  </si>
  <si>
    <t xml:space="preserve">No legal non-compliances in the past five years.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</si>
  <si>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</si>
  <si>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 xml:space="preserve">• No evidence of non-compliance from audit
</t>
  </si>
  <si>
    <t xml:space="preserve">There shall be compliance with any relevant codes of practice, guidelines or agreements. </t>
  </si>
  <si>
    <t>Registered foresters receive new guidance on a routien basis. FSL ecologist is ISO licensed and has responsibility of ensuring that staff are aware of new guidance, codes of practice.  New information is on DAFM website e.g updates on new forestry programme in March 2024 and guidance on eligability. Monitoring of sites ensures continued compliance. eg weekly site monitoring records seen for Knockshanbally harvesting site.</t>
  </si>
  <si>
    <t>y</t>
  </si>
  <si>
    <t>The forest owner must be able to prove legal ownership or tenure of the land for which certification is sought, if required. (See also Section 7.2)</t>
  </si>
  <si>
    <t>• Copy of folio documents or other legally accepted proof of ownership or tenure OR 
• A signed declaration from a solicitor detailing nature and status of tenure documentation.</t>
  </si>
  <si>
    <t>Property rights and land tenure arrangements shall be clearly defined, documented and established for the relevant forest area.</t>
  </si>
  <si>
    <t xml:space="preserve">Land Registry Folios seen for Knckshanbally and Knocklead (fishing rights included but mineral rights not included) </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</si>
  <si>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</si>
  <si>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Signed declaration of commitment. 
• Evidence of authority to act on behalf of the owner (where the commitment is signed by the manager / agent)</t>
  </si>
  <si>
    <t>The forest owner, manager or occupier shall be committed to conformance to this certification standard and has declared an intention to protect and maintain the ecological integrity of the woodland in the long term.</t>
  </si>
  <si>
    <t>Application for membership seen during RA and owner has signed showing consent for FSL to manage and to comply with Group Rules (which mentions compliance with PEFC Standard and Requirements).</t>
  </si>
  <si>
    <t>Protection from illegal activities</t>
  </si>
  <si>
    <t>Illegal and unauthorised uses of woodland may include activities such as: 
• Dumping 
• Trespass of livestock 
• Anti-social behaviour</t>
  </si>
  <si>
    <r>
      <rPr>
        <sz val="11"/>
        <rFont val="Cambria"/>
        <family val="1"/>
      </rPr>
      <t xml:space="preserve">• The owner/manager is aware of potential and actual problems
• Evidence of pro-active response to actual current problems.
</t>
    </r>
    <r>
      <rPr>
        <b/>
        <sz val="11"/>
        <rFont val="Cambria"/>
        <family val="1"/>
      </rPr>
      <t/>
    </r>
  </si>
  <si>
    <t>The owner or manager shall take all reasonable measures to stop illegal or unauthorised uses of the woodland which could jeopardise fulfilment of the objectives of management.</t>
  </si>
  <si>
    <t xml:space="preserve">Dumping and trespass(by animal)  are main illegal issues but not encountered during audit. No timber theft encountered by forest managers or during audit.  Cowpats seen in Knockshanbally but no evidence of cows or damage by cows.  Illegal activities discouraged by a variety of methods: barriers at entrance, warning signs and cameras where neccesary, prompt clearing of fly-tipped material, use of docket system (geo-fencing is being considered).   </t>
  </si>
  <si>
    <t>MANAGEMENT PLANNING</t>
  </si>
  <si>
    <t>Documentation</t>
  </si>
  <si>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</si>
  <si>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r>
      <rPr>
        <sz val="11"/>
        <rFont val="Cambria"/>
        <family val="1"/>
      </rPr>
      <t xml:space="preserve">• Management plan
• Maps and records.
</t>
    </r>
    <r>
      <rPr>
        <b/>
        <sz val="11"/>
        <rFont val="Cambria"/>
        <family val="1"/>
      </rPr>
      <t/>
    </r>
  </si>
  <si>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</si>
  <si>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</si>
  <si>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t xml:space="preserve"> Inventory every 5 years. Knocklead hedges and short relevent water course and sand of common spotted orchids not IDs.  Special areas, features, characterisitics and sensitivites are generally identified and mapped.  However, some hedgerows, a relevent water course and colony common spotted orchids not identified at Knocklead.  Willow scrub in Knockshabally not identified or recorded.  </t>
    </r>
    <r>
      <rPr>
        <b/>
        <sz val="11"/>
        <rFont val="Cambria"/>
        <family val="1"/>
      </rPr>
      <t>Minor CAR 2024.1</t>
    </r>
    <r>
      <rPr>
        <sz val="11"/>
        <rFont val="Cambria"/>
        <family val="1"/>
      </rPr>
      <t xml:space="preserve">: The Company shall ensure that identification, inventory and mapping of the forest resources shall be established and maintained and these shall includeall  special areas, features, characteristics and sensitivities of the forest </t>
    </r>
  </si>
  <si>
    <t>n</t>
  </si>
  <si>
    <t>Minor 2024.1</t>
  </si>
  <si>
    <t>The management objectives and priorities, in tandem with the multi-resource inventory will form the basis of decision making in the management plan.</t>
  </si>
  <si>
    <t xml:space="preserve">• Management plan
</t>
  </si>
  <si>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</si>
  <si>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</si>
  <si>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In Management Plan as a set of objectives and that plan is for 20 years</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</si>
  <si>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</si>
  <si>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 Management plan
• Field inspection</t>
  </si>
  <si>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</si>
  <si>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</si>
  <si>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r>
      <t>5 year and medium-term plans and long-term vision in management plan.  Harvesting year for Cpt 1 and Cpt 2 for</t>
    </r>
    <r>
      <rPr>
        <u/>
        <sz val="11"/>
        <rFont val="Cambria"/>
        <family val="1"/>
      </rPr>
      <t xml:space="preserve"> Knockshanbally</t>
    </r>
    <r>
      <rPr>
        <sz val="11"/>
        <rFont val="Cambria"/>
        <family val="1"/>
      </rPr>
      <t xml:space="preserve"> was planned for 2025 and 2026 but was completed for both Cpts in 2024.</t>
    </r>
  </si>
  <si>
    <t xml:space="preserve">All FMPs for members assessed at S1 contained five year plan for operations. Each plan contains site specific summary of features and factors for consideration. All plans undergoing review presently.
</t>
  </si>
  <si>
    <t>The public provision of management planning documentation is an important element in the fulfilment of sustainable forest management, particularly in relation to social responsibility.
There is no requirement to make available financial information.</t>
  </si>
  <si>
    <t>• Evidence that the forest owner / manager has recorded and responded to any reasonable requests for copies of this documentation 
• Discussion with owner / manager</t>
  </si>
  <si>
    <t>2.1.4</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</si>
  <si>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</si>
  <si>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The Summary management plan doesn't cover all elements of 2.1.1.  However, the full management plan would be made available of requested.</t>
  </si>
  <si>
    <t>Full FMPs available on request and invitations made for SH engagement with long term management planning on website.</t>
  </si>
  <si>
    <t xml:space="preserve"> Productive potential</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</si>
  <si>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</si>
  <si>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 Management plan
• Operational plans
• Field inspection.</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</si>
  <si>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</si>
  <si>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</si>
  <si>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Dependence of fast growing conifers meets economic objectives while maintenance and enhancement of native broadleaves, hedgerows, water-courses and site features helps to maintian biodiversity. Periodic inventory monitors  growth increment and along with monitoring of yield validates prodcutive potnetial.  No evidence of exceeding AAC.</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</si>
  <si>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</si>
  <si>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t>• Inventory records
• Management plan
• Growth and yield estimates
• Production records 
• Demonstrated control of thinning intensity
• Discussion with owner’s/manager’s 
• Field inspection</t>
  </si>
  <si>
    <t>2.2.2</t>
  </si>
  <si>
    <t>Harvesting and regeneration plans shall not jeopardise the long-term productive potential of the woodland and are consistent with management objectives.</t>
  </si>
  <si>
    <t>Non-timber woodland products include foliage, moss, fungi, berries, seed, venison and other game products. 
The management plan should encompass the sustainable management of the non-timber resource if a significant quantity is being harvested.</t>
  </si>
  <si>
    <t>• Discussion with forest owner / manager 
• Field inspection 
• Records of sales of non-timber woodland products
• Management plan</t>
  </si>
  <si>
    <t>2.2.3</t>
  </si>
  <si>
    <t>Authorised harvesting of non-timber woodland products shall not permanently exceed, or diminish, the long-term productive potential of the woodland.</t>
  </si>
  <si>
    <t>No NTFP harvested</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</si>
  <si>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</si>
  <si>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Evidence from:
• Harvesting records (contracts/ output records/ contractor invoices)
• Timber invoices
• Despatch dockets
• Hauliers’ invoices
• Chain-of-custody codes on all invoices and delivery documents.</t>
  </si>
  <si>
    <t>2.2.4</t>
  </si>
  <si>
    <t xml:space="preserve">Harvesting and timber sales documentation shall enable all timber sold to be traced back to the woodland of origin. </t>
  </si>
  <si>
    <r>
      <t>Documented Timber Procurement Procedure system in place which states.  Invoices and despatch/dockets notes seen for</t>
    </r>
    <r>
      <rPr>
        <u/>
        <sz val="11"/>
        <rFont val="Cambria"/>
        <family val="1"/>
      </rPr>
      <t xml:space="preserve"> Knocklead</t>
    </r>
  </si>
  <si>
    <t>Described in Sales Agreements and Timber Procurement Procedure of standing timber buyers and seen at S1 eg All docs associated with invoice 153175 for member Cormick and Drumhogan</t>
  </si>
  <si>
    <t>Implementation and revision of the plan</t>
  </si>
  <si>
    <t>Changes in planned timing of operations may be justified on ecological, social or economic grounds if overall management practices continue to comply with the other requirements of this standard.</t>
  </si>
  <si>
    <t>• Cross-correlation between the management planning documentation and operations on the ground
• Discussion with Forest owner/ manager
• Field inspections</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</si>
  <si>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</si>
  <si>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</si>
  <si>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r>
      <t xml:space="preserve">In management plan.  Harvesting year for Cpt 1 and Cpt 2 for </t>
    </r>
    <r>
      <rPr>
        <u/>
        <sz val="11"/>
        <rFont val="Cambria"/>
        <family val="1"/>
      </rPr>
      <t>Knockshanbally</t>
    </r>
    <r>
      <rPr>
        <sz val="11"/>
        <rFont val="Cambria"/>
        <family val="1"/>
      </rPr>
      <t xml:space="preserve"> was planned for 2025 and 2026 but was completed for both Cpts in 2024. the result was that the whole site was clearfelled in one year. Forest Manager and ecologist produced a report which were submitted to the owner and to EuroForest justifying the early felling of certain Cpts based on onset of windthrow</t>
    </r>
  </si>
  <si>
    <t>All sites assessed (and from on site visits to selected member locations) it can be seen that actual operations are in line with those presented in the FMPs. Windthrow and new features/factors identified through manager visits are being incorporated into review of FMPs and onsite operations undertaken accordingly.</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</si>
  <si>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</si>
  <si>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t>All Woodlands 
• Monitoring records and / or field notes
Woodlands larger than 100 ha. 
• A documented monitoring plan 
• Baseline information from studies in similar woods 
• An analysis of data collected 
• Summary of results</t>
  </si>
  <si>
    <t>2.3.2</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</si>
  <si>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</si>
  <si>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r>
      <t xml:space="preserve">Harvesting yield monitored for each harvesting opeation and summary seen for last 12 months.  Woodland composition and structure of Cpts is monitored and recorded, along with species composition following replanting. 5 year inventory monitors average and total volumes per stand. LTR planned in </t>
    </r>
    <r>
      <rPr>
        <u/>
        <sz val="11"/>
        <rFont val="Cambria"/>
        <family val="1"/>
      </rPr>
      <t>Knocklead</t>
    </r>
    <r>
      <rPr>
        <sz val="11"/>
        <rFont val="Cambria"/>
        <family val="1"/>
      </rPr>
      <t xml:space="preserve">.  Annual Monitoring reports seen for both sites in RA and includes monitoring of elements mentioned in the management plans, and is summarised in 5 Year summary Monitoring Report.  Fauna and flora not present except for old hedgerows in </t>
    </r>
    <r>
      <rPr>
        <u/>
        <sz val="11"/>
        <rFont val="Cambria"/>
        <family val="1"/>
      </rPr>
      <t>both sites</t>
    </r>
    <r>
      <rPr>
        <sz val="11"/>
        <rFont val="Cambria"/>
        <family val="1"/>
      </rPr>
      <t xml:space="preserve">.  Forest managers demonstrated awareness of importance of the hedgerows which were being protected during harvesting but no monitoring plan in place to monitor condition or extent or recovery over time. it was planned to creare or plant additional setbacks (FS guidance is 5 to 7 metres).  Some hedgerows and one relevent water-course and common spotted orchids seen at Knocklead during audit but not recorded or monitored by FSL. Willow scrub at Knockshanbally not recorded on maps nor monitored.  </t>
    </r>
    <r>
      <rPr>
        <b/>
        <sz val="11"/>
        <rFont val="Cambria"/>
        <family val="1"/>
      </rPr>
      <t xml:space="preserve">Minor CARs 2024.2  </t>
    </r>
    <r>
      <rPr>
        <sz val="11"/>
        <rFont val="Cambria"/>
        <family val="1"/>
      </rPr>
      <t>The forest owner /manager shall implement a monitoring programme designed to measure progress in the achievement of the forest management objectives (2.1.2) and compliance with this certification standard and taht the parameters monitored will at a minimum include:  fauna and flora, in particular key species and other ecological, social and economic aspects</t>
    </r>
  </si>
  <si>
    <t>Minor 2024.2</t>
  </si>
  <si>
    <t>The monitoring results, similar to the multi-resource inventory, are important in informing management decisions. The management plan will be reviewed every 5 years and at this stage monitoring results should be formally incorporated into the revised plan.</t>
  </si>
  <si>
    <t>• Monitoring records 
• Management planning documentation 
• Discussion with forest owner / manager 
• Field inspections</t>
  </si>
  <si>
    <t>2.3.3</t>
  </si>
  <si>
    <t xml:space="preserve">New (draft) plan for Knochlead with amendments for felling based on monitoroing results. </t>
  </si>
  <si>
    <t>WOODLAND DESIGN: CREATION, FELLING AND REPLANTING</t>
  </si>
  <si>
    <t>Assessment of environmental impacts</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</si>
  <si>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</si>
  <si>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Grant and Felling Licence applications and approval documentation provided for and by the Forest Service 
• Environmental assessment documents (where relevant) 
• Discussions with forest owner / manager</t>
  </si>
  <si>
    <t>3.1.1</t>
  </si>
  <si>
    <t xml:space="preserve">The potential environmental impacts of new planting and other woodland plans shall be assessed before operations are implemented and shall bein full compliance with current Forest Service guidelines and regulations. </t>
  </si>
  <si>
    <r>
      <t xml:space="preserve">All sites are in full compliance current Forest Service guidelines and regulations as FS will monitor, Appropriate Assessment carried out by FS is FL application process and seen for </t>
    </r>
    <r>
      <rPr>
        <u/>
        <sz val="11"/>
        <rFont val="Cambria"/>
        <family val="1"/>
      </rPr>
      <t>Knockshanbally</t>
    </r>
    <r>
      <rPr>
        <sz val="11"/>
        <rFont val="Cambria"/>
        <family val="1"/>
      </rPr>
      <t xml:space="preserve"> felling and reforestation.  Pre-commencement  checklists used to asses potnetial impacts and seen for harvesting sites in Knocvklead and Knockshanbally</t>
    </r>
  </si>
  <si>
    <t>All sites are in full compliance current Forest Service guidelines and regulations as FS will monitor. Appropriate Assessment carried out by FS is FL application process and seen for Knockshanbally felling and reforestation. Use of updated Pre-commencement checklists  confirmed as now being used by Euroforest (Seen email disemmination)</t>
  </si>
  <si>
    <t>It is essential that the results of environmental assessments are fully integrated into management planning and decisions.</t>
  </si>
  <si>
    <t>• Management planning documentation 
• Field inspections 
• Discussions with forest owner / manager 
• Review of contract documents and instructions provided to contractors</t>
  </si>
  <si>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</si>
  <si>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</si>
  <si>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r>
      <rPr>
        <u/>
        <sz val="11"/>
        <rFont val="Cambria"/>
        <family val="1"/>
      </rPr>
      <t xml:space="preserve">Knockshanbally </t>
    </r>
    <r>
      <rPr>
        <sz val="11"/>
        <rFont val="Cambria"/>
        <family val="1"/>
      </rPr>
      <t xml:space="preserve">Appropriate Assessment  recommendations used to minimise adverse impacts of felling.   </t>
    </r>
  </si>
  <si>
    <t>While no felling operations seen on site at S1 audit pre-harvesting checks (Lishinney) were shown to be useful in identifying and protecting features prior to operations.</t>
  </si>
  <si>
    <t xml:space="preserve">Location and design </t>
  </si>
  <si>
    <t>Full guidance is given in the Forest Service “Forestry and the Landscape Guidelines” and this includes consideration of: 
• Size 
• Arrangement 
• Location 
• Shape 
• Pattern 
• Proportion 
• Edge 
• Margin, texture &amp; colour 
• Roadsides 
• Waterbodies</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</si>
  <si>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</si>
  <si>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</si>
  <si>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t>No new woodlands seen during RA</t>
  </si>
  <si>
    <t>No new woodlands seen during S1</t>
  </si>
  <si>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</si>
  <si>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</si>
  <si>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3.2.2</t>
  </si>
  <si>
    <t>New planting shall be designed in such a way as to ensure the creation over time of a diverse woodland.</t>
  </si>
  <si>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</si>
  <si>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</si>
  <si>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3.2.3</t>
  </si>
  <si>
    <t>Even aged woodlands shall be gradually restructured to diversify ages and habitats using a design plan (See Requirement 3.2.4) which is reflected in the management plan.
This requirement does not apply to woodlands of &lt; 5 hectares.</t>
  </si>
  <si>
    <r>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However, this new FS grant scheme is a competitive scheme with no current guarentee of acceptance into the scheme.  There isnt Design Plan in place. </t>
    </r>
    <r>
      <rPr>
        <b/>
        <sz val="11"/>
        <rFont val="Cambria"/>
        <family val="1"/>
      </rPr>
      <t>Minor Car 2024.3:</t>
    </r>
    <r>
      <rPr>
        <sz val="11"/>
        <rFont val="Cambria"/>
        <family val="1"/>
      </rPr>
      <t xml:space="preserve"> The Company shall ensure taht even aged woodlands shall be gradually restructured to diversify ages and habitats using a design plan.  </t>
    </r>
  </si>
  <si>
    <t>Minor 2024.3</t>
  </si>
  <si>
    <t xml:space="preserve">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site.In light of the recent storms, replanting options, including recommendations by the 
inhouse ecologist, will be discussed with the owners of those sites identified as clear fell at RA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</si>
  <si>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</si>
  <si>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 Management plan 
• Design plan 
• Discussions with the forest owner / manager 
• Field inspection</t>
  </si>
  <si>
    <t>3.2.4</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</si>
  <si>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</si>
  <si>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r>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However, this new FS grant scheme is a competitive scheme with no current guarentee of acceptance into the scheme. Currently the felling isn't in accordance with guidelines. </t>
    </r>
    <r>
      <rPr>
        <b/>
        <sz val="11"/>
        <rFont val="Cambria"/>
        <family val="1"/>
      </rPr>
      <t xml:space="preserve"> Minor Car 2024.4:</t>
    </r>
    <r>
      <rPr>
        <sz val="11"/>
        <rFont val="Cambria"/>
        <family val="1"/>
      </rPr>
      <t xml:space="preserve"> The Company shall ensure that all felling and replanting shall be in accordance with a design plan appropriate to the scale of the proposed felling and the sensitivity of the landscape. and the rate of felling shall be in accordance with the design plan and shall not exceed 25% of the woodland area in any five year period</t>
    </r>
  </si>
  <si>
    <t>Minor 2024.4</t>
  </si>
  <si>
    <t>Species selection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</si>
  <si>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</si>
  <si>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 Discussions with the owner/manager demonstrate that consideration has been given to a range of species, including native species, in meeting management objectives.
• Provenance certificates 
• Field inspection</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</si>
  <si>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</si>
  <si>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</si>
  <si>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r>
      <t xml:space="preserve">The silvicultural system in </t>
    </r>
    <r>
      <rPr>
        <u/>
        <sz val="10"/>
        <rFont val="Cambria"/>
        <family val="1"/>
      </rPr>
      <t>all sites</t>
    </r>
    <r>
      <rPr>
        <sz val="10"/>
        <rFont val="Cambria"/>
        <family val="1"/>
      </rPr>
      <t xml:space="preserve"> which are conifer plantations is planting, tending, thinning and clearfell on most sites, followed by replanting. </t>
    </r>
  </si>
  <si>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</si>
  <si>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 Management planning documentation
• Field inspections</t>
  </si>
  <si>
    <t>3.3.2</t>
  </si>
  <si>
    <t xml:space="preserve">The proportions of different  species in new planting, or planned for the next rotation of an existing woodland, shall be as follows:
&lt;65% primary species
&gt;20% secondary species
&gt;10% open space
&gt;5% native broadleaf.
The requirement in relation to open space does not apply to woodlands less than 10 hectares in size. </t>
  </si>
  <si>
    <r>
      <t xml:space="preserve">55% primary species is basis of proposed new FS forestry scheme that FSL want to apply for.  It's a competitive scheme based on meeting certain criteria but with no gaurentee of acceptance at this stage. Restocking plan to achieve compliance with maximum 65% primary species not in place for Knocklead and Knockshanbally. </t>
    </r>
    <r>
      <rPr>
        <b/>
        <sz val="11"/>
        <rFont val="Cambria"/>
        <family val="1"/>
      </rPr>
      <t xml:space="preserve"> Minor CAR 2024 5:</t>
    </r>
    <r>
      <rPr>
        <sz val="11"/>
        <rFont val="Cambria"/>
        <family val="1"/>
      </rPr>
      <t xml:space="preserve"> The Company shall ensure that proportions of different  species  planned for the next rotation of an existing woodland, shall be as follows: &lt;65% primary species,  &gt;20% secondary species, &gt;10% open space and &gt;5% native broadleaf.</t>
    </r>
  </si>
  <si>
    <t>Minor 2024.5</t>
  </si>
  <si>
    <t xml:space="preserve"> Restocking is generally on foot of legally binding replanting obligation specified in felling licences. In the case of Knocklead the TFL00911823 determined restocking of all compartments with 80% SS and 20% additional broadleaves. These broadleaves are generally planted along boundaries and along roads or water ways. The precise species of this 20% broadleaf component generally depends on what is available in the forest nurseries at the time of planting. FSL has a preference for Irish grown plants, so where a particular species is not available in an Irish nursery at the time, the preference is for substituting with another species rather than importing the particular plants. Where native species are available, these would be preferred over non-native species.
In light of the recent storms, replanting options, including recommendations by the 
inhouse ecologist, will be discussed with the owner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</si>
  <si>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</si>
  <si>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 xml:space="preserve">• Documented impact assessment of any introductions made after the first certification
• Discussions with the forest owner/manager
• Field inspections
</t>
  </si>
  <si>
    <t>3.3.3</t>
  </si>
  <si>
    <t>a) Non-native plant (non-tree) and animal species shall only be introduced if they are non-invasive and bring environmental benefits. 
b) All introductions shall be carefully monitored by owner/ manager</t>
  </si>
  <si>
    <t>No evidence of use of new exotic species. No intrductions seen in RA.</t>
  </si>
  <si>
    <t>The restriction on the usage of genetically modified trees has been adopted based on the Precautionary Principle. Until enough scientific data on genetically modified trees indicates that impacts on human and animal health and the environment are equivalent to, or more positive than, those presented by trees improved by traditional methods, no genetically modified trees will be used.</t>
  </si>
  <si>
    <t>. Plant documentation / certificates of provenance
. Discussions with the forest owner / manager</t>
  </si>
  <si>
    <t>3.3.4</t>
  </si>
  <si>
    <t>Genetically modified trees shall not be used</t>
  </si>
  <si>
    <t>Not used</t>
  </si>
  <si>
    <t xml:space="preserve"> Silvicultural systems</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</si>
  <si>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</si>
  <si>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xml:space="preserve">• Management plan
• Rationale for selected silvicultural system(s)
• Discussions with the forest owner/manager
</t>
  </si>
  <si>
    <t>3.4.1</t>
  </si>
  <si>
    <t>1) A silvicultural system(s) best suited to achieve the forest management policy and objectives as set out in 2.1.2 shall be selected and a rationale provided for this.
2) For WMUs greater than 100 hectares in size, 10% of this area will be identified and plans made for the phased implementation of low impact silvicultural systems with a preference for use of natural regeneration where parent seed is suitable.
3) Where there are a range of silvicultural options on wind-firm sites, lower impact silvicultural systems shall be increasingly favoured where they are suited to the soil conditions and species.</t>
  </si>
  <si>
    <t>Clearfelling and replanting used at present.  LISS not practised but forest managers appeared to be aware of options</t>
  </si>
  <si>
    <t>Traditional management systems may, in addition to being associated with valuable ecosystems, be play an important social or cultural function worthy of being supported and maintained.</t>
  </si>
  <si>
    <t>• Management Plan 
• Map showing any areas of traditional systems
• Discussions with the forest owner / manager 
• Field inspection</t>
  </si>
  <si>
    <t>3.4.2</t>
  </si>
  <si>
    <t>Traditional management systems that have created valuable ecosystems, such as coppice, shall be maintained and where appropriate, developed.</t>
  </si>
  <si>
    <t>Conversion to non-forested land</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</si>
  <si>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</si>
  <si>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 Management Plan 
• Records of consultations, felling licence and associated conditions 
• Consultation with interested parties 
• Ecological assessments 
• Field inspection</t>
  </si>
  <si>
    <t>3.5.1</t>
  </si>
  <si>
    <t>Felling of part of a woodland and restoration and/or transformation of that part to non forested land shall only be carried out:
a) Where planning permission has been obtained for the change
Or
b) Where all of the following conditions are met:
. there is approval from relevant authorities
. conversion entails a small proportion of forest type
. conversion does not have negative impacts on threatened (including vulnerable, rare or endangered) forest ecosystems, culturally and socially significant areas, important habitats of threatened species or other protected areas
 . conversion makes a contribution to long term conservation, economic and social benefits</t>
  </si>
  <si>
    <t>No transformation to non-forest use seen in RA</t>
  </si>
  <si>
    <t>OPERATIONS</t>
  </si>
  <si>
    <t xml:space="preserve"> General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</si>
  <si>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</si>
  <si>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Management Plan 
• Operational Plan 
• Documented permissions 
• Consultation records 
• Discussions with forest owner / manager 
• Documented environmental appraisal</t>
  </si>
  <si>
    <t>4.1.1</t>
  </si>
  <si>
    <r>
      <t xml:space="preserve">Owners objective includes the above in </t>
    </r>
    <r>
      <rPr>
        <u/>
        <sz val="10"/>
        <rFont val="Cambria"/>
        <family val="1"/>
      </rPr>
      <t>all sites</t>
    </r>
    <r>
      <rPr>
        <sz val="10"/>
        <rFont val="Cambria"/>
        <family val="1"/>
      </rPr>
      <t xml:space="preserve"> audited.  The management plan for</t>
    </r>
    <r>
      <rPr>
        <u/>
        <sz val="10"/>
        <rFont val="Cambria"/>
        <family val="1"/>
      </rPr>
      <t xml:space="preserve"> all sites</t>
    </r>
    <r>
      <rPr>
        <sz val="10"/>
        <rFont val="Cambria"/>
        <family val="1"/>
      </rPr>
      <t xml:space="preserve"> mentions the water catchments, ground-water quality and water quality, and includes water quality as a monitoring target. Water courses are marked on maps  and that operations will be supervised and water quality monitored.  Compliance with FS Forest &amp; Water Guidelines is stated as an objective of management.    Mitigation measures stated in forest plans, contract conditions and monitoring checklists are to adhere to Forest Service guidelines. </t>
    </r>
    <r>
      <rPr>
        <u/>
        <sz val="10"/>
        <rFont val="Cambria"/>
        <family val="1"/>
      </rPr>
      <t xml:space="preserve"> </t>
    </r>
  </si>
  <si>
    <t>FMPs France Valley Revenue Europe VII (FV4) Period 2024-43 and 2025-44; Investissement Forets Europe IR I (FV1) Period 2024-43; Cormick and Drumhogan (2019-GY001) Period 2024-43 detail considerations required and state, for example, pre-harvest walk-through.</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</si>
  <si>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</si>
  <si>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r>
      <rPr>
        <sz val="11"/>
        <rFont val="Cambria"/>
        <family val="1"/>
      </rPr>
      <t xml:space="preserve">• Discussions with forest owner/manager
</t>
    </r>
    <r>
      <rPr>
        <sz val="11"/>
        <rFont val="Cambria"/>
        <family val="1"/>
      </rPr>
      <t xml:space="preserve">• Monitoring records
</t>
    </r>
  </si>
  <si>
    <t>4.1.2</t>
  </si>
  <si>
    <t>Implementation of operational plans shall be monitored by the forest owner/ manager.</t>
  </si>
  <si>
    <r>
      <rPr>
        <u/>
        <sz val="10"/>
        <rFont val="Cambria"/>
        <family val="1"/>
      </rPr>
      <t xml:space="preserve">All Sites: </t>
    </r>
    <r>
      <rPr>
        <sz val="10"/>
        <rFont val="Cambria"/>
        <family val="1"/>
      </rPr>
      <t>management plans states that monitoring will be carried out periodically and throughout the year. Annual Monitoring Reports and Iauditor reports seen during RA</t>
    </r>
  </si>
  <si>
    <t xml:space="preserve">All members at S1: France Valley Revenue Europe VII (FV4) Period 2024-43 and 2025-44; Investissement Forets Europe IR I (FV1) Period 2024-43; Cormick and Drumhogan (2019-GY001) Period 2024-43 management plans states that monitoring will be carried out periodically and throughout the year. Annual Monitoring Reports and Iauditor reports seen during S1 </t>
  </si>
  <si>
    <t>Harvesting Operations</t>
  </si>
  <si>
    <t>The relevant part of the Forest Service “Forest Harvesting and the Environment Guidelines” is in the section titled Harvesting Operation Guidelines.
The relevant part of the Forest Service “Forestry and Water Quality Guidelines” is in the section titled Harvesting.</t>
  </si>
  <si>
    <t>• Field Inspections 
• Discussions with forest owner / manager / employees / contractors 
• Completed harvesting site monitoring forms 
• Contract documents and instructions provided to contractors</t>
  </si>
  <si>
    <t>4.2.1</t>
  </si>
  <si>
    <t>Harvesting operations shall conform to best practice as detailed in the relevant sections of the Forest Service “Forest Harvesting and the Environment Guidelines” and “Forestry and Water Quality Guidelines”.</t>
  </si>
  <si>
    <r>
      <t>Harvesting sites in</t>
    </r>
    <r>
      <rPr>
        <u/>
        <sz val="10"/>
        <rFont val="Cambria"/>
        <family val="1"/>
      </rPr>
      <t xml:space="preserve"> Knocklead</t>
    </r>
    <r>
      <rPr>
        <sz val="10"/>
        <rFont val="Cambria"/>
        <family val="1"/>
      </rPr>
      <t xml:space="preserve"> seen and </t>
    </r>
    <r>
      <rPr>
        <u/>
        <sz val="10"/>
        <rFont val="Cambria"/>
        <family val="1"/>
      </rPr>
      <t>Knockshanbally</t>
    </r>
    <r>
      <rPr>
        <sz val="10"/>
        <rFont val="Cambria"/>
        <family val="1"/>
      </rPr>
      <t xml:space="preserve"> to be compliant with Forest Harvesting Guidelines and Forestry and Water Guidelines and COFORD Forest Roads Manual.  Harvesting pack documentation seen for </t>
    </r>
    <r>
      <rPr>
        <u/>
        <sz val="10"/>
        <rFont val="Cambria"/>
        <family val="1"/>
      </rPr>
      <t>both sites</t>
    </r>
    <r>
      <rPr>
        <sz val="10"/>
        <rFont val="Cambria"/>
        <family val="1"/>
      </rPr>
      <t>. Harvesting contract conditions covers all of above.   No evidence of tree damage on</t>
    </r>
    <r>
      <rPr>
        <u/>
        <sz val="10"/>
        <rFont val="Cambria"/>
        <family val="1"/>
      </rPr>
      <t xml:space="preserve"> all sites</t>
    </r>
    <r>
      <rPr>
        <sz val="10"/>
        <rFont val="Cambria"/>
        <family val="1"/>
      </rPr>
      <t xml:space="preserve"> audited in RA. Adequate brash seen in felled racks on </t>
    </r>
    <r>
      <rPr>
        <u/>
        <sz val="10"/>
        <rFont val="Cambria"/>
        <family val="1"/>
      </rPr>
      <t>all sites</t>
    </r>
    <r>
      <rPr>
        <sz val="10"/>
        <rFont val="Cambria"/>
        <family val="1"/>
      </rPr>
      <t xml:space="preserve">.  </t>
    </r>
  </si>
  <si>
    <t xml:space="preserve">No active harvesting sites at S1 but managers stated Forest Harvesting Guidelines and Forestry and Water Guidelines and COFORD Forest Roads Manual are adhered to to ensure minimum  loss or damage. </t>
  </si>
  <si>
    <t>This requirement refers to whole tree harvesting, residue bundling and any other form of harvesting involving more than just the timber stem.
Potential significant negative effects include: 
• Leaching 
• Soil compaction 
• Nutrient loss 
• Loss of soil carbon 
• Run-off</t>
  </si>
  <si>
    <t>• Field Inspection
• Management plan
• Documented environamental appraisal</t>
  </si>
  <si>
    <t>4.2.2</t>
  </si>
  <si>
    <t>Where harvesting operations which involve the removal of more than just the timber stem are planned and where there is a risk of significant negative effects on soil structure or productivity, an environmental appraisal shall be undertaken.</t>
  </si>
  <si>
    <t>No WTH seen in RA</t>
  </si>
  <si>
    <t>No WTH seen at S1 and managers confirmed this is not practised.</t>
  </si>
  <si>
    <t xml:space="preserve">• Field Inspections
</t>
  </si>
  <si>
    <t>4.2.3</t>
  </si>
  <si>
    <t>There shall be no burning of lop and top.</t>
  </si>
  <si>
    <t>No burning seen in RA</t>
  </si>
  <si>
    <t>Managers confirmed this is not practised. No evidence seen in field observations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</si>
  <si>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</si>
  <si>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 Field Inspections</t>
  </si>
  <si>
    <t>4.2.4</t>
  </si>
  <si>
    <t>Timber shall be harvested efficiently and with minimum loss or damage.</t>
  </si>
  <si>
    <r>
      <t>Harvesting sites in</t>
    </r>
    <r>
      <rPr>
        <u/>
        <sz val="10"/>
        <rFont val="Cambria"/>
        <family val="1"/>
      </rPr>
      <t xml:space="preserve"> Knocklead</t>
    </r>
    <r>
      <rPr>
        <sz val="10"/>
        <rFont val="Cambria"/>
        <family val="1"/>
      </rPr>
      <t xml:space="preserve"> seen and </t>
    </r>
    <r>
      <rPr>
        <u/>
        <sz val="10"/>
        <rFont val="Cambria"/>
        <family val="1"/>
      </rPr>
      <t>Knockshanbally</t>
    </r>
    <r>
      <rPr>
        <sz val="10"/>
        <rFont val="Cambria"/>
        <family val="1"/>
      </rPr>
      <t xml:space="preserve"> to be compliant with Forest Harvesting Guidelines and Forestry and Water Guidelines and COFORD Forest Roads Manual with minimum loss loss or damage  and no evidence of tree damage on</t>
    </r>
    <r>
      <rPr>
        <u/>
        <sz val="10"/>
        <rFont val="Cambria"/>
        <family val="1"/>
      </rPr>
      <t xml:space="preserve"> all sites</t>
    </r>
    <r>
      <rPr>
        <sz val="10"/>
        <rFont val="Cambria"/>
        <family val="1"/>
      </rPr>
      <t xml:space="preserve"> audited in RA. Adequate brash seen in felled racks on </t>
    </r>
    <r>
      <rPr>
        <u/>
        <sz val="10"/>
        <rFont val="Cambria"/>
        <family val="1"/>
      </rPr>
      <t>all sites</t>
    </r>
    <r>
      <rPr>
        <sz val="10"/>
        <rFont val="Cambria"/>
        <family val="1"/>
      </rPr>
      <t xml:space="preserve">.  </t>
    </r>
  </si>
  <si>
    <t>Forest roads</t>
  </si>
  <si>
    <t>New roads that are greater than 2 km in length require the completion of an Environmental Impact Assessment.
Where new entrances are being made onto public roads planning permission from the local authority may be required.</t>
  </si>
  <si>
    <t>• Records of consents
• Field inspection</t>
  </si>
  <si>
    <t>4.3.1</t>
  </si>
  <si>
    <t>For new roads, all legal consents shall be obtained.</t>
  </si>
  <si>
    <t>No new roads seen in RA</t>
  </si>
  <si>
    <t>No new roads seen at S1</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</si>
  <si>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</si>
  <si>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 Field Inspections 
• Discussions with the forest owner / manager 
• Completed forest road monitoring forms</t>
  </si>
  <si>
    <t>4.3.2</t>
  </si>
  <si>
    <t>Roading operations shall conform to best practice as detailed in the COFORD Forest Road Manual and the relevant sections of the Forest Service “Forest Harvesting and the Environment Guidelines” and the “Forestry and Water Quality Guidelines”.</t>
  </si>
  <si>
    <t>PROTECTION AND MAINTENANCE</t>
  </si>
  <si>
    <t xml:space="preserve">Planning </t>
  </si>
  <si>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</si>
  <si>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</si>
  <si>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5.1.1</t>
  </si>
  <si>
    <t>Risks to the forest from wind, fire, pests and diseases shall be assessed and measures to minimize these risks shall be incorporated in planting, design and management plans.</t>
  </si>
  <si>
    <r>
      <t>Tree health, pest control, invasive species and introduced plant &amp; animal species are monitoring targets in management plans fo</t>
    </r>
    <r>
      <rPr>
        <u/>
        <sz val="10"/>
        <rFont val="Cambria"/>
        <family val="1"/>
      </rPr>
      <t>r all sites</t>
    </r>
    <r>
      <rPr>
        <sz val="10"/>
        <rFont val="Cambria"/>
        <family val="1"/>
      </rPr>
      <t xml:space="preserve">.   Forest Service (FS) require reporting of diseases - e.g </t>
    </r>
    <r>
      <rPr>
        <i/>
        <sz val="10"/>
        <rFont val="Cambria"/>
        <family val="1"/>
      </rPr>
      <t xml:space="preserve">Chalara fraxinea </t>
    </r>
  </si>
  <si>
    <t>The Forest Service, through their Forest Protection Division, oversee a national tree / forest health monitoring programme.</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</si>
  <si>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</si>
  <si>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5.1.2</t>
  </si>
  <si>
    <t>Tree health and grazing impacts shall be monitored and results shall be incorporated into management planning together with guidance arising from national monitoring on plant health.</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</si>
  <si>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</si>
  <si>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</si>
  <si>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</si>
  <si>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</si>
  <si>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r>
      <t xml:space="preserve">No fishing or hunting in 2 sites audited in RA.  Section 42 envoked in </t>
    </r>
    <r>
      <rPr>
        <u/>
        <sz val="11"/>
        <rFont val="Cambria"/>
        <family val="1"/>
      </rPr>
      <t>Balinascorney</t>
    </r>
    <r>
      <rPr>
        <sz val="11"/>
        <rFont val="Cambria"/>
        <family val="1"/>
      </rPr>
      <t xml:space="preserve"> (not audited in RA) and limit is 25 deer per annum.  Shooting returns indicate 16 deer culled in 2023.  Permission to Control Protected Wild Animals Causing serious damage. Owners Permission, Firearms certificate and qualification, Hunting Licence, Hunting Permit and Section 42 in place. FSL Policy on Wild deer and Goats seen. </t>
    </r>
  </si>
  <si>
    <t>Damaging wild animals are described in the Forest Service “Forest Protection Guidelines” and include: 
• Rabbit 
• Hare 
• Grey squirrel 
• Bank vole</t>
  </si>
  <si>
    <t>• Awareness of potential problems and description of appropriate action taken 
• Records of liaison with adjoining landowners Records of liaison with local NPWS Conservation Ranger</t>
  </si>
  <si>
    <t>5.1.4</t>
  </si>
  <si>
    <t>Management of damaging wild mammals (other than deer) shall where possible be in co-operation with adjoining landowners.</t>
  </si>
  <si>
    <r>
      <t xml:space="preserve">Feral goats have been culled in </t>
    </r>
    <r>
      <rPr>
        <u/>
        <sz val="11"/>
        <rFont val="Cambria"/>
        <family val="1"/>
      </rPr>
      <t>Knocklead</t>
    </r>
    <r>
      <rPr>
        <sz val="11"/>
        <rFont val="Cambria"/>
        <family val="1"/>
      </rPr>
      <t xml:space="preserve"> in the past. </t>
    </r>
  </si>
  <si>
    <t>The owner / manager should also consider reporting such incidences to the Forest Service and other authorities as appropriate.</t>
  </si>
  <si>
    <t>• Records of liaison with NPWS</t>
  </si>
  <si>
    <t>5.1.5</t>
  </si>
  <si>
    <t>On becoming aware of the presence or new arrival of invasive mammals in the WMU, the owner / manager shall report this to the National Parks and Wildlife Service.</t>
  </si>
  <si>
    <t>Bank voles, white tooted shrew and muntjac present on some sites but not on the 2 sites audited in RA.</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</si>
  <si>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</si>
  <si>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 Fire plan
• Discussions with the forest owner/manager</t>
  </si>
  <si>
    <t>5.1.6</t>
  </si>
  <si>
    <t>When, following an assessment (see 5.1.1), a significant risk of fire is identified, a fire plan shall be prepared.</t>
  </si>
  <si>
    <r>
      <t xml:space="preserve">Fire Plan seen for </t>
    </r>
    <r>
      <rPr>
        <u/>
        <sz val="10"/>
        <rFont val="Cambria"/>
        <family val="1"/>
      </rPr>
      <t>both sites</t>
    </r>
    <r>
      <rPr>
        <sz val="10"/>
        <rFont val="Cambria"/>
        <family val="1"/>
      </rPr>
      <t xml:space="preserve">. </t>
    </r>
  </si>
  <si>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</si>
  <si>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 Maps 
• Management plan 
• Field inspection</t>
  </si>
  <si>
    <t>5.1.7</t>
  </si>
  <si>
    <r>
      <t xml:space="preserve">Habitat maps have been seen for </t>
    </r>
    <r>
      <rPr>
        <u/>
        <sz val="10"/>
        <rFont val="Cambria"/>
        <family val="1"/>
      </rPr>
      <t>all audited sites</t>
    </r>
    <r>
      <rPr>
        <sz val="10"/>
        <rFont val="Cambria"/>
        <family val="1"/>
      </rPr>
      <t xml:space="preserve"> in RA. Biodiversity maps to level 3 of Fossit Guide  - conifer plantation WD4, riparian zones WN5, hedgerows WL1, open areas WS4 and scrub WS1. There are water catchment maps for all sites which shows the location in relation to the catchment, status of water quality.</t>
    </r>
  </si>
  <si>
    <t xml:space="preserve">Pesticides, biological control agents &amp; fertilisers: </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</si>
  <si>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</si>
  <si>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Integrated pest management strategy 
• Discussion with forest owner / manager 
• Management plan 
• Field inspection</t>
  </si>
  <si>
    <t>5.2.1</t>
  </si>
  <si>
    <t>Where an assessment (see 5.1.1) identifies a significant risk from pests or diseases, an integrated pest management strategy shall be prepared and implemented.</t>
  </si>
  <si>
    <t>IPS in place and seen in RA</t>
  </si>
  <si>
    <t>This requirement is associated with requirement 5.2.1 whereby pesticide use, where necessary, is only used as part of an integrated pest management plan and not as the only solution to a pest problem.</t>
  </si>
  <si>
    <t>• Written forest management objective in management plan 
• Discussion with forest owner / manager 
• Field inspections</t>
  </si>
  <si>
    <t>5.2.2</t>
  </si>
  <si>
    <t>It shall be a forest management objective to minimise the use of chemical pesticides in the forest.</t>
  </si>
  <si>
    <t>Included in IPS. No sythetic chemicals used in last 12 months.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</si>
  <si>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</si>
  <si>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 Pesticide use records 
• Evidence that personal protective equipment is used 
• Discussion with forest owner / manager 
Field inspections</t>
  </si>
  <si>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</si>
  <si>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</si>
  <si>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</si>
  <si>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 Visit to chemical store 
• Discussion with forest owner / manager 
• Disposal records 
• Field inspections</t>
  </si>
  <si>
    <t>5.2.4</t>
  </si>
  <si>
    <t>Storage, handling, use and disposal of chemicals shall be in compliance with the Forest Service “Forest Protection Guidelines” and any other up to date published advice.</t>
  </si>
  <si>
    <t>Included in IPS. No synthetic chemicals used in last 12 months.</t>
  </si>
  <si>
    <t>Unnecessary use of fertiliser may be avoided through the use of appropriate species.
Appropriate fertiliser use is described in the Forest Service “Code of Best Forest Practice – Ireland” and in the Forest Service “Forestry and Water Quality Guidelines”.</t>
  </si>
  <si>
    <t>• Discussion with forest owner / manager 
• Records of fertiliser use 
• Field inspections 
• Documented environmental appraisal</t>
  </si>
  <si>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</si>
  <si>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</si>
  <si>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No fertilisers used in last 12 months</t>
  </si>
  <si>
    <t>Fencing</t>
  </si>
  <si>
    <t>Decisions to erect fences, their alignment and specification should take account of: 
• Landscape 
• Public rights of way 
• Existing users of the woodland 
• Wildlife 
• Archaeology</t>
  </si>
  <si>
    <t>• Discussion with forest owner / manager demonstrates and awareness of impacts of fence alignments and the alternatives 
• Field inspections</t>
  </si>
  <si>
    <t>Where appropriate, wildlife management and control shall be used in preference to fencing. Where fences are used, opportunities shall be taken to minimise negative impacts on access, landscape, wildlife and sites of public interest.</t>
  </si>
  <si>
    <r>
      <t xml:space="preserve">No deer fences used or required at present.  Stock are excluded with stock fences, singele wire fence or pre-existing hedge or wall boundaries on </t>
    </r>
    <r>
      <rPr>
        <u/>
        <sz val="11"/>
        <rFont val="Cambria"/>
        <family val="1"/>
      </rPr>
      <t>all sites</t>
    </r>
    <r>
      <rPr>
        <sz val="11"/>
        <rFont val="Cambria"/>
        <family val="1"/>
      </rPr>
      <t>.</t>
    </r>
  </si>
  <si>
    <t>Waste Management</t>
  </si>
  <si>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</si>
  <si>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</si>
  <si>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disposal shall be in accordance with current waste management legislation and regulations.</t>
  </si>
  <si>
    <t xml:space="preserve">Operators are required to remove waste and deal with it in an appropriate manner. Fly-tipping waste is recorded and removed. </t>
  </si>
  <si>
    <t>Detailed guidance on this requirement is provided in the Forest Service: 
• “Forest Harvesting and the Environment Guidelines” 
• “Forests and Water Quality Guidelines” 
• “Code of Best Forest Practice – Ireland”</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</si>
  <si>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</si>
  <si>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Plans and equipment shall be in place to deal with accidental spillages.</t>
  </si>
  <si>
    <r>
      <t xml:space="preserve">No spillage kit on harvester in Knocklead. </t>
    </r>
    <r>
      <rPr>
        <b/>
        <sz val="11"/>
        <rFont val="Cambria"/>
        <family val="1"/>
      </rPr>
      <t>Minor Car 2024.6</t>
    </r>
    <r>
      <rPr>
        <sz val="11"/>
        <rFont val="Cambria"/>
        <family val="1"/>
      </rPr>
      <t xml:space="preserve">  : The Company shall ensure plans and equipment shall be in place to deal with accidental spillages.</t>
    </r>
  </si>
  <si>
    <t>Minor CAR 2024.6</t>
  </si>
  <si>
    <t>CONSERVATION AND ENHANCEMENT OF BIODIVERSITY</t>
  </si>
  <si>
    <t>Protection of rare species and habitats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</si>
  <si>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</si>
  <si>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 Maps showing designated areas 
• Management Plans 
• Field Inspection 
• Documented evidence of consultation with statutory agencies</t>
  </si>
  <si>
    <t>6.1.1</t>
  </si>
  <si>
    <t>National Parks and statutorily designated areas shall be identified and mapped. Management in the form of notifiable actions shall be agreed in consultation with the relevant statutory agency.</t>
  </si>
  <si>
    <t>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No statutory designated sites in the two sites audited in RA, although Knocklead identified as within the 6Km referral zone and catchment of the Nore and Barrow  Special Area of Conservation (SAC) selected for a number of priority habitats and species and off importance in relation to forest management is the population of freshwater pearl mussels  (Margaritifera margaritifera).</t>
  </si>
  <si>
    <t>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Managers demonstrated live update through I-auditor (to report dwelling of potential archeological interest but process for biodiversity is the same) seen during S1 audit.</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</si>
  <si>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</si>
  <si>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 Maps indicating presence of features / areas of high biodiversity value 
• Evidence of a pro active approach to the identification of these features and areas 
• Field Inspection 
• Management Plans</t>
  </si>
  <si>
    <t>6.1.2</t>
  </si>
  <si>
    <t>Features and small areas of high biodiversity value shall be identified, mapped and managed to maintain or enhance biodiversity as the primary management objective.</t>
  </si>
  <si>
    <r>
      <t xml:space="preserve">Hedgerows, a relevent water course and colony common spotted orchids not identified at Knocklead.  Willow scrub in Knockshabally not identified or recorded.  </t>
    </r>
    <r>
      <rPr>
        <b/>
        <sz val="11"/>
        <rFont val="Cambria"/>
        <family val="1"/>
      </rPr>
      <t>Minor CAR 2024.7</t>
    </r>
    <r>
      <rPr>
        <sz val="11"/>
        <rFont val="Cambria"/>
        <family val="1"/>
      </rPr>
      <t xml:space="preserve">  : The Company shall ensure that features and small areas of high biodiversity value shall be identified, mapped and managed to maintain or enhance biodiversity as the primary management objective.</t>
    </r>
  </si>
  <si>
    <t>Minor CAR 2024.7</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</si>
  <si>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</si>
  <si>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Evidence of consultation and agreement with statutory authority.</t>
  </si>
  <si>
    <t>6.1.3</t>
  </si>
  <si>
    <t>Where a rare or endangered species is known to be present in the woodland, the relevant statutory authority shall be notified and appropriate management shall be agreed with them.</t>
  </si>
  <si>
    <r>
      <t xml:space="preserve">Evidence of squirrel (species unknown so no confirmation of red squirrel) seen in </t>
    </r>
    <r>
      <rPr>
        <u/>
        <sz val="11"/>
        <rFont val="Cambria"/>
        <family val="1"/>
      </rPr>
      <t>Knocklead</t>
    </r>
    <r>
      <rPr>
        <sz val="11"/>
        <rFont val="Cambria"/>
        <family val="1"/>
      </rPr>
      <t xml:space="preserve"> . It isn't known whether there are RTE species present at this stage, so no need to notify NPWS</t>
    </r>
  </si>
  <si>
    <t>Stated in FMPs that adherence to DAFM guidelines on biodiversity and forest protection and any NWPS conditions attached ot licenses</t>
  </si>
  <si>
    <t xml:space="preserve">Maintenance of biodiversity and ecological functions </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</si>
  <si>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</si>
  <si>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 Maps showing areas where biodiversity is a primary objective 
• Field inspections 
• Management plan</t>
  </si>
  <si>
    <t>6.2.1</t>
  </si>
  <si>
    <t>A minimum of 15% of the WMU area shall be managed with conservation and biodiversity as the primary objective. This shall include a minimum of 10% retained woodland and/or scrub habitat.</t>
  </si>
  <si>
    <t xml:space="preserve">Knocklead is currently 13% and will b 20% by 2039 in Table 5. </t>
  </si>
  <si>
    <t>Appendix 4 of FMP gives Biodiversity % for each site within Group member. Range is between 10% to 20%</t>
  </si>
  <si>
    <t>Guidance on the retention of standing and fallen deadwood and over-mature trees is provided in the Forest Service “Forest Biodiversity Guidelines”.</t>
  </si>
  <si>
    <t xml:space="preserve">• Harvesting contracts
• Field inspections
• Management plan.
• Discussions with forest owner/manager, staff and contractors
</t>
  </si>
  <si>
    <t>6.2.2</t>
  </si>
  <si>
    <t>Standing and fallen deadwood habitats and some over-mature trees shall be retained throughout the woodland where this does not compromise the safety of the public or forestry workers or the health of the woodland.</t>
  </si>
  <si>
    <r>
      <t xml:space="preserve">Management plan features include deadwood retention and mitigation measures to inform harvesting contractors of requirement to maintain deadwood. </t>
    </r>
    <r>
      <rPr>
        <u/>
        <sz val="11"/>
        <rFont val="Cambria"/>
        <family val="1"/>
      </rPr>
      <t xml:space="preserve">Knocklead </t>
    </r>
    <r>
      <rPr>
        <sz val="11"/>
        <rFont val="Cambria"/>
        <family val="1"/>
      </rPr>
      <t>LTR will provide some older trees and deadwood habitat and deadwood seen in hedgerows.</t>
    </r>
  </si>
  <si>
    <t>Management plan features include deadwood retention and mitigation measures to inform harvesting contractors of requirement to maintain deadwood. No harvesting sites seen at S1</t>
  </si>
  <si>
    <t xml:space="preserve">Conservation of semi-natural woodlands and plantations on old woodland sites </t>
  </si>
  <si>
    <t>A National Survey of Native Woodlands was completed in 2009 on behalf of the National Parks and Wildlife Service.
Areas of semi-natural woodland not identified in the above survey will also exist and this survey should not be regarded as an exhaustive record.</t>
  </si>
  <si>
    <t>• Maps showing any semi-natural woodlands 
• Field inspections 
• Management planning documentation agreed with the National parks and Wildlife Service 
• Monitoring records</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</si>
  <si>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</si>
  <si>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No Semi Natural Woodlands seen in RA</t>
  </si>
  <si>
    <t>No Semi Natural Woodlands seen at S1</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</si>
  <si>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</si>
  <si>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 Maps showing any POWS and highlighting remnant features 
• Assessment of current state of biodiversity and heritage value of POWS and associated features 
• Written management strategy for any POWS 
• Field inspections 
• Monitoring plan and completed records</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</si>
  <si>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</si>
  <si>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</si>
  <si>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No POWS or SNW in RA</t>
  </si>
  <si>
    <t>No POWS or SNW observed at S1</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</si>
  <si>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</si>
  <si>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 Provenance certificates 
• Field inspections</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</si>
  <si>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</si>
  <si>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</si>
  <si>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Broadleaves are from local nurseries and locally native trees are requested but not always available. Not much natural regeneration used - mainly replanting</t>
  </si>
  <si>
    <t>Broadleaves are from local nurseries and locally native trees are requested but not always available. Not much natural regeneration used - mainly replanting as stipulated on most licenses.</t>
  </si>
  <si>
    <t xml:space="preserve">Game management </t>
  </si>
  <si>
    <t>Wildlife management is legislated for in the Wildlife Act (1976) and the Wildlife Amendment Act (2000).
Deer hunting licences are issued by the National Parks and Wildlife Service and require written permission from the landowner in question.</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</si>
  <si>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</si>
  <si>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</si>
  <si>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r>
      <t xml:space="preserve">No fishing or hunting in 2 sites audited in RA.  Section 42 envoked in </t>
    </r>
    <r>
      <rPr>
        <u/>
        <sz val="11"/>
        <rFont val="Cambria"/>
        <family val="1"/>
      </rPr>
      <t xml:space="preserve">Balinascorney </t>
    </r>
    <r>
      <rPr>
        <sz val="11"/>
        <rFont val="Cambria"/>
        <family val="1"/>
      </rPr>
      <t xml:space="preserve">(not audited in RA) and limit is 25 deer per annum.  Shooting returns indicate 16 deer culled in 2023.  Permission to Control Protected Wild Animals Causing serious damage. Owners Permission, Firearms certificate and qualification, Hunting Licence, Hunting Permit and Section 42 in place. FSL Policy on Wild deer and Goats seen. </t>
    </r>
  </si>
  <si>
    <t>All FMPs state retention of hunting, fishing and collection rights while also stating monitoring of mammalian browsing as part of IPMS. Managers and staff demonstrated at Lisheeny best practise to alert Coiltte as a herd of wild goats were spotted upon audit site inspection. (Coillte site adjacent had been felled- CH site had not) Manager contacted Coillte immediately to notify of potential problem. No issues around deer grazing or livestock management reported anywhere at present.</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</si>
  <si>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</si>
  <si>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 Management planning documentation and specific game management plans 
• Field inspections</t>
  </si>
  <si>
    <t>Game management shall not be so intense as to cause long-term or widespread negative impacts on the woodland ecosystem.</t>
  </si>
  <si>
    <t>No evidence of intense or high-impact game management.  No pheasant rearing on any sites.</t>
  </si>
  <si>
    <t>All FMPs state retention of hunting, fishing and collection rights while also stating monitoring of mammalian browsing as part of IPMS. Managers and staff demonstrated at Lisheeny best practise to alert Coiltte as a herd of wild goats were spotted upon audit site inspection. (Coillte site adjacent had been felled- CH site had not) Manager contacted Coillte immediately to notify of potential problem. No issues around deer grazing or livestock management reported anywhere at present nor observed during S1 audit.</t>
  </si>
  <si>
    <t>THE COMMUNITY</t>
  </si>
  <si>
    <t>Consultation</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</si>
  <si>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</si>
  <si>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 Consultation with the Forest Service and other statutory agencies 
• Evidence of communication with stakeholders</t>
  </si>
  <si>
    <t>7.1.1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</si>
  <si>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</si>
  <si>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r>
      <t xml:space="preserve">High impact operations consultated by FS using site notices.  FSL site notices seen for </t>
    </r>
    <r>
      <rPr>
        <u/>
        <sz val="11"/>
        <rFont val="Cambria"/>
        <family val="1"/>
      </rPr>
      <t>Knocklead</t>
    </r>
    <r>
      <rPr>
        <sz val="11"/>
        <rFont val="Cambria"/>
        <family val="1"/>
      </rPr>
      <t xml:space="preserve"> inviting consultees to get in touch if they wished to</t>
    </r>
  </si>
  <si>
    <t>Records can be in the form of a log or diary but should clearly record the identity of the consultee, the matter discussed, the views of the consultee and any resulting actions from the meeting or reasons for non-acceptance of the consultees suggestions.</t>
  </si>
  <si>
    <t>• Consultation records 
• Discussions with stakeholders</t>
  </si>
  <si>
    <t>7.1.2</t>
  </si>
  <si>
    <t>Records shall be kept of consultation undertaken, resulting actions and responses.</t>
  </si>
  <si>
    <t>There were no responses from consultation</t>
  </si>
  <si>
    <t>Woodland access and recreation including traditional and permissive use rights</t>
  </si>
  <si>
    <t>See also Section 1.1.3.</t>
  </si>
  <si>
    <t>• Documentation or maps of all existing permissive and traditional uses of the woodland 
• Evidence of discussions with interested parties 
• Field observations of public rights of way 
• Evidence presented to justify any restriction to permissive or traditional uses.</t>
  </si>
  <si>
    <t>7.2.1</t>
  </si>
  <si>
    <t>Legal, customary and traditional use rights relating to forest access shall be clarified, recognized and respected.</t>
  </si>
  <si>
    <t xml:space="preserve">None known for 2 sites seen.  </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</si>
  <si>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</si>
  <si>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 Evidence of discussions with interested parties 
• Field observations 
• Evidence presented to justify any refusal of access following a formal request 
• Discussions with the forest owner / manager</t>
  </si>
  <si>
    <t>7.2.2</t>
  </si>
  <si>
    <t>The forest owner / manager will positively consider any reasonable and formal request for access to the forest for recreational or educational purposes. The forest owner / manager may refuse such a request in certain circumstances.</t>
  </si>
  <si>
    <t xml:space="preserve">No access requests fro ducational or recreational purposes received by FSL </t>
  </si>
  <si>
    <t>Sites with recognised specific historical, cultural or spiritual significance</t>
  </si>
  <si>
    <t>Such sites may include archaeological sites, historic monuments, holy wells, mass paths etc.</t>
  </si>
  <si>
    <t>• Maps 
• Field inspections 
• Management Plans</t>
  </si>
  <si>
    <t>Sites with recognised specific historical, cultural or spiritual significance shall be mapped and protected or managed in a way that takes due regard of the significance of the site.</t>
  </si>
  <si>
    <r>
      <t>None known.  Monuments are recorded in IFORIS system.  Old house and pump-house in K</t>
    </r>
    <r>
      <rPr>
        <u/>
        <sz val="11"/>
        <rFont val="Cambria"/>
        <family val="1"/>
      </rPr>
      <t>nockshanbally</t>
    </r>
    <r>
      <rPr>
        <sz val="11"/>
        <rFont val="Cambria"/>
        <family val="1"/>
      </rPr>
      <t xml:space="preserve"> had been protected during operations.</t>
    </r>
  </si>
  <si>
    <t xml:space="preserve"> Rural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</si>
  <si>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</si>
  <si>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 Evidence of reasonable provision for local employment and suppliers 
• Evidence of action taken on local or specialist market opportunities 
• Evidence of promoting or encouraging enterprises to strengthen and diversify the local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</si>
  <si>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</si>
  <si>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Timber sold to closest markets which tend to be more competitive due to proximity.  Local contractors are used</t>
  </si>
  <si>
    <t>Minimising adverse impacts</t>
  </si>
  <si>
    <t>Examples of impacts include: 
• Smoke 
• Timber haulage on minor roads close to the woodland 
• Natural hazards to operators and public e.g. unsafe trees</t>
  </si>
  <si>
    <t>• Evidence that complaints have been recorded and dealt with constructively 
• Discussions with interested parties 
• Risk assessment records 
• Tree safety inspection records 
• Evidence of actions taken in response to identified risks</t>
  </si>
  <si>
    <t>7.5.1</t>
  </si>
  <si>
    <t>The forest owner / manager shall mitigate the risks to public health and safety and the wider impacts of woodland operations on local people.</t>
  </si>
  <si>
    <r>
      <t xml:space="preserve">Safety suignage seen on site for </t>
    </r>
    <r>
      <rPr>
        <u/>
        <sz val="11"/>
        <rFont val="Cambria"/>
        <family val="1"/>
      </rPr>
      <t xml:space="preserve">both sites </t>
    </r>
    <r>
      <rPr>
        <sz val="11"/>
        <rFont val="Cambria"/>
        <family val="1"/>
      </rPr>
      <t xml:space="preserve">in RA. Consultation notices used for hiigh impact operations and seen for </t>
    </r>
    <r>
      <rPr>
        <u/>
        <sz val="11"/>
        <rFont val="Cambria"/>
        <family val="1"/>
      </rPr>
      <t>Knocklead</t>
    </r>
    <r>
      <rPr>
        <sz val="11"/>
        <rFont val="Cambria"/>
        <family val="1"/>
      </rPr>
      <t xml:space="preserve">, </t>
    </r>
  </si>
  <si>
    <t xml:space="preserve"> FORESTRY WORKFORCE</t>
  </si>
  <si>
    <t>Health and safety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</si>
  <si>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</si>
  <si>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</si>
  <si>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8.1.1</t>
  </si>
  <si>
    <t>There shall be:
a) Compliance with Irish Health and Safety Legislation
b) Compliance with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and information to any forestry employees in the necessary skills for the safe operation of tasks</t>
  </si>
  <si>
    <r>
      <t>Harvest Packs, contingency plans/emergency procedures seen for Knocklead</t>
    </r>
    <r>
      <rPr>
        <u/>
        <sz val="11"/>
        <rFont val="Cambria"/>
        <family val="1"/>
      </rPr>
      <t xml:space="preserve"> and K</t>
    </r>
    <r>
      <rPr>
        <sz val="11"/>
        <rFont val="Cambria"/>
        <family val="1"/>
      </rPr>
      <t xml:space="preserve">nockshanbally harvesting sites.  Group scheme rules and contracts require adherence to H&amp;S legislation, codes of practice and guidance.  Timber is sold to Euroforest on a standing sale basis and accept responsibility for work-site management and H&amp;S.  FSL impose H&amp;S conditions on all workers on sites including on  standing sale sites, and check external merchants contracts with contractors and maintain records of workers competency certicates.  Safety certificates and contracts for harvesting at </t>
    </r>
    <r>
      <rPr>
        <u/>
        <sz val="11"/>
        <rFont val="Cambria"/>
        <family val="1"/>
      </rPr>
      <t xml:space="preserve">Knocklead </t>
    </r>
    <r>
      <rPr>
        <sz val="11"/>
        <rFont val="Cambria"/>
        <family val="1"/>
      </rPr>
      <t xml:space="preserve"> inspected during the audit and found to be compliant. </t>
    </r>
  </si>
  <si>
    <t>Training and continuing development</t>
  </si>
  <si>
    <t>There are a number of different training providers in Irish forestry and training courses are co-ordinated by Forest Training and Education Ireland (FTEI) who are funded by the Forest Service.</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</si>
  <si>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</si>
  <si>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8.2.1</t>
  </si>
  <si>
    <t xml:space="preserve">Only those with relevant qualifications, training and/or experience shall be engaged to carry out any work unless working under proper supervision if they are currently undergoing training.  </t>
  </si>
  <si>
    <t>FSL forest managers are qualified and receive ongoing training.</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</si>
  <si>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</si>
  <si>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 Discussions with staff and contractors 
• Records of training courses / field days attended</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</si>
  <si>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</si>
  <si>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</si>
  <si>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xml:space="preserve">In house training and FS training provided - new pilot scheme and afforestation scheme training in Kilkenny. One day training ecology course by FSL ecologist.  Irish Timber growers Organsisations  and Pro Silva training offer training. Maintenance contractors are engaged directly by FSL,.  Harvesting contractors are engaged by standing sale merchants.  At present there is a shortage of workers and contractors.  Some are are from overseas but live locally.  Transport costs means workers tend to live locally. Training qualifications are monitored and recorded by FSL and seen for harvesting contracts. </t>
  </si>
  <si>
    <t>Workers Employment rights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</si>
  <si>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</si>
  <si>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 No evidence of non-compliance 
• Discussions with workers</t>
  </si>
  <si>
    <t>Employers shall conform with all Irish related employment legislation, regulations, codes of practice and guidelines.</t>
  </si>
  <si>
    <t>Training records maintained by FSL and maintained</t>
  </si>
  <si>
    <t xml:space="preserve"> Insurance</t>
  </si>
  <si>
    <t>• Insurance documents.</t>
  </si>
  <si>
    <t>Forest Owners/managers, employers and contractors shall hold adequate public liability and employer’s liability insurance, copies of which are available for inspection.</t>
  </si>
  <si>
    <t xml:space="preserve">Public liability and employer’s liability insurance (Commercial Combined Liabilty Schedule) certicates seen. Required and inspected and recorded by DAFM </t>
  </si>
  <si>
    <t>PEFC IRL SCHEME Dec 2010: PEFC Irish Forest Certification Standard , endorsed with updates Dec 2011</t>
  </si>
  <si>
    <t>Section</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</si>
  <si>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</si>
  <si>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</si>
  <si>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</si>
  <si>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</si>
  <si>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</si>
  <si>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</si>
  <si>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</si>
  <si>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</si>
  <si>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</si>
  <si>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</si>
  <si>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FME personnel</t>
  </si>
  <si>
    <t>Maintain possession of own passport; wages exceed that of national minimum salary; PPE provided by employer at no cost to employee.</t>
  </si>
  <si>
    <t xml:space="preserve">Thanks! No follow up required. </t>
  </si>
  <si>
    <t>Cross-checked training records with account from Employee; ensured process was fair and transparent (Cross checked sample advertisement)</t>
  </si>
  <si>
    <t>Originally from local area; lives in local area; ongoing training provided at company cost and with time being allocated to employee.</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</si>
  <si>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</si>
  <si>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</si>
  <si>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</si>
  <si>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</si>
  <si>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</si>
  <si>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</si>
  <si>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</si>
  <si>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</si>
  <si>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</si>
  <si>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Yes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</si>
  <si>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</si>
  <si>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</si>
  <si>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</si>
  <si>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</si>
  <si>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</si>
  <si>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</si>
  <si>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</si>
  <si>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</si>
  <si>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</si>
  <si>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</si>
  <si>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</si>
  <si>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</si>
  <si>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Lodgepole pine</t>
  </si>
  <si>
    <t>Pinus contorta</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</si>
  <si>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</si>
  <si>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</si>
  <si>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</si>
  <si>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</si>
  <si>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</si>
  <si>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</si>
  <si>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</si>
  <si>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</si>
  <si>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</si>
  <si>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</si>
  <si>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</si>
  <si>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</si>
  <si>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</si>
  <si>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</si>
  <si>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</si>
  <si>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</si>
  <si>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</si>
  <si>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</si>
  <si>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</si>
  <si>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</si>
  <si>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</si>
  <si>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</si>
  <si>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</si>
  <si>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</si>
  <si>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Downy birch</t>
  </si>
  <si>
    <t>Betula pubescens</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</si>
  <si>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</si>
  <si>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</si>
  <si>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</si>
  <si>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</si>
  <si>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</si>
  <si>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</si>
  <si>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</si>
  <si>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</si>
  <si>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</si>
  <si>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</si>
  <si>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</si>
  <si>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</si>
  <si>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</si>
  <si>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</si>
  <si>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</si>
  <si>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</si>
  <si>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</si>
  <si>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</si>
  <si>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</si>
  <si>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</si>
  <si>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</si>
  <si>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</si>
  <si>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</si>
  <si>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</si>
  <si>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</si>
  <si>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t>NB - this checklist should be used in conjunction with the verifiers and guidance in the SA Cert Group Certification Standard</t>
  </si>
  <si>
    <t>Std Ref/
Audit</t>
  </si>
  <si>
    <t>GCS Requirement</t>
  </si>
  <si>
    <t>Y/N</t>
  </si>
  <si>
    <t>The group entity is a clearly defined independent legal entity.</t>
  </si>
  <si>
    <t>Forestry Service Ltd is limited company, originally established in 1985 and limited company for 7  years</t>
  </si>
  <si>
    <t xml:space="preserve">y </t>
  </si>
  <si>
    <t>Limited company - Confirmed with MD no change to status since inception as Ltd</t>
  </si>
  <si>
    <t>The Group entity shall comply with legal obligations for registration and payment of applicable fees and taxes</t>
  </si>
  <si>
    <t>Tax Clearance Application result issued and seen in RA</t>
  </si>
  <si>
    <t>Registered returns annually on COR</t>
  </si>
  <si>
    <t>The Group entity shall have a written public policy of commitment to the FSC Principles and Criteria. (FSC Assessments only)</t>
  </si>
  <si>
    <t>The structure of the group is clearly defined and documented.  There is an organisational chart showing the structure.</t>
  </si>
  <si>
    <t xml:space="preserve">Resource management scheme with formal structure shown on company structure  which shows responsibilities of group manager and all staff and group members </t>
  </si>
  <si>
    <t>FSL rules for group membership contains definition of entity and organogram of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</si>
  <si>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</si>
  <si>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Owners sign Doc 02 V1-0 Forestry Services Ltd Consent Form which refers to Group Rules including 5 year membership (in Group Rules)</t>
  </si>
  <si>
    <t>4a Consent form - Resource managed members; 4b Consent form - Non-resource managed members (Both reviewed May 2024)</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</si>
  <si>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</si>
  <si>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Defined in Company Structure  Doc.15 V1-0 Jan 19</t>
  </si>
  <si>
    <t>Group manual January 2025 sections 1 General Requirements; Section 2 Responsibiltiies</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</si>
  <si>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</si>
  <si>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r>
      <t xml:space="preserve">Incorporated in Group Rules Section 2 .  Group Members have received training, and have received copies of Group Rules and relevant documentation. Training Records show FSC training for </t>
    </r>
    <r>
      <rPr>
        <u/>
        <sz val="11"/>
        <rFont val="Cambria"/>
        <family val="1"/>
      </rPr>
      <t>Knocklead</t>
    </r>
    <r>
      <rPr>
        <sz val="11"/>
        <rFont val="Cambria"/>
        <family val="1"/>
      </rPr>
      <t xml:space="preserve"> and </t>
    </r>
    <r>
      <rPr>
        <u/>
        <sz val="11"/>
        <rFont val="Cambria"/>
        <family val="1"/>
      </rPr>
      <t>Knockshanbally</t>
    </r>
    <r>
      <rPr>
        <sz val="11"/>
        <rFont val="Cambria"/>
        <family val="1"/>
      </rPr>
      <t xml:space="preserve"> members on 05/06/19 including record of handouts/presentations </t>
    </r>
  </si>
  <si>
    <t>Group manual January 2025 sections 1 General Requirements; Section 2 Responsibiltiies. Agreement signed by Group members as part of applications process Eg. Seen for FV Renene Europe IX; FV Renene Europe VII; FV Fonciere Europe; Investissenant Forets Europe. Signed 9th January 2024</t>
  </si>
  <si>
    <t>The Group entity shall appoint a management representative as having overall responsibility and authority for the Group entity‘s compliance with all applicable requirements of this standard.</t>
  </si>
  <si>
    <t>There is an appointed management representative in place</t>
  </si>
  <si>
    <t>There is an appointed management representative in place as defined in "Responsibilties"</t>
  </si>
  <si>
    <t>The Group entity shall define training needs and implement training activities and/or communication strategies relevant to the implementation of the applicable standards.</t>
  </si>
  <si>
    <t>Regular internal staff training in place and records seen</t>
  </si>
  <si>
    <t>Regular internal staff training in place and records seen including skills matrix</t>
  </si>
  <si>
    <t>Qualification requirements for people working on sites within the group scheme are documented and adhered to.</t>
  </si>
  <si>
    <t xml:space="preserve">Maximiser programme records training requirements and records by FSL clients, contractors and workers and records viewed. </t>
  </si>
  <si>
    <t xml:space="preserve">Records by FSL clients, contractors and workers records, including up to date skills matrix, viewed. </t>
  </si>
  <si>
    <t>There is a system to ensure that anyone working in the woodland has had appropriate training. The group entity promotes the training of contractors, and ensures that all workers have had relevant training in safe working practice and first aid.</t>
  </si>
  <si>
    <t xml:space="preserve">Training requirements are responsibility of contractor.  Minimum training qualification requirements incorporated into contract requirements and monitored by FSL staff </t>
  </si>
  <si>
    <t>The Group entity shall specify in their procedures the maximum number of members that can be supported by the management system and the human and technical capacities of the Group entity.</t>
  </si>
  <si>
    <t>In 6.2 of Group Rules and  states 400 members.   FSL have 8 foresters and 4 administration staff as well as the support of external EuroForest staff</t>
  </si>
  <si>
    <t xml:space="preserve">In 6.2 of Group Rules  states 400 members.  </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</si>
  <si>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</si>
  <si>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</si>
  <si>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</si>
  <si>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</si>
  <si>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 xml:space="preserve">Group Scheme Management Documents list and FM Doc List seen and includes date of last revision column of who and when the document should be completed by.  The annual review is carried out prior to external audit and/or as needed over the year </t>
  </si>
  <si>
    <t>"Group Rules" contains "Annex "Group Scheme Management Documents" listing all ref docs to manage scheme.</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</si>
  <si>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</si>
  <si>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</si>
  <si>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</si>
  <si>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</si>
  <si>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</si>
  <si>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</si>
  <si>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</si>
  <si>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</si>
  <si>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</si>
  <si>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</si>
  <si>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</si>
  <si>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</si>
  <si>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Group Member Register includes a to l above, unless recorded in other documents. Point g is in FM Folder.  Two checklist keep for internal auditing based on FSC and PEFC.  Records are kept of CARs and Obs raised an closed.  </t>
  </si>
  <si>
    <t>a, b  and c maintained through maps and FSL website inc geo location with G.ref. e and f within signed agreements for membership. g within FMPs. h maintained separately in annual updates. All others confirmed as present and mtaintained for at least 5 years (Group rules)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</si>
  <si>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</si>
  <si>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</si>
  <si>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</si>
  <si>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</si>
  <si>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</si>
  <si>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</si>
  <si>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</si>
  <si>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</si>
  <si>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</si>
  <si>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</si>
  <si>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</si>
  <si>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</si>
  <si>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</si>
  <si>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Complaints procedures in 3.1 of Group Rules. Monitoring procedures in Monitoring Plan Summary in Management Plan and includes monitoring target, method of assessment, monitoring period, who is responsible and how information will be used. and recorded in Annual Monitoring Report Doc.16 V1-0 </t>
  </si>
  <si>
    <t>All aspects required within Group Rules and document list</t>
  </si>
  <si>
    <t>Group entities shall not issue any kind of certificates or declarations to their group members that could be confused with certificates issued by SA Cert to the scheme</t>
  </si>
  <si>
    <t>Individual certificates issued to group members, but not yet.  Template seen and includes owners name, forest name and reference number</t>
  </si>
  <si>
    <t>Section 5.3 details issuing of sub-certificates that "cannot be confused with PEFC or FSC certificates"</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</si>
  <si>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</si>
  <si>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</si>
  <si>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Monitoring of group members will be conducted by use of Doc.08a FSC Checklist and/or Doc.08b PEFC Checklist supported by the  Doc.15 Annual Monitoring Report. As a minimum, monitoring will follow the requirements of FSC STD-30-005.  The Group is defined as a Resource Managed  Group.  Surveillance will focus on annual monitoring of group members. </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</si>
  <si>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</si>
  <si>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Suspension and resignation covered in Section 3 of Group Rules</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</si>
  <si>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</si>
  <si>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As 2.6 plus clause in Application Procedure.</t>
  </si>
  <si>
    <t>There is a written and implemented procedure to inform SA Cert prior to each surveillance of a new member joining the scheme, or of a member leaving the scheme.</t>
  </si>
  <si>
    <t>In Group Rules 3.1 vi   "On receipt of a Membership enquiry, according to Doc.17 Certification Process Flow steps is followed.</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</si>
  <si>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</si>
  <si>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</si>
  <si>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</si>
  <si>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 xml:space="preserve">All members will be visited within 5 years using FSC Irish Standard sampling.  In addition, forest managers will routinely monitor  during site visits and operations. </t>
  </si>
  <si>
    <t>All members will be visited within 5 years using FSC Irish Standard sampling.  In addition, forest managers will routinely monitor  during site visits and operations. Updates to FMPs mean many more sites are being visited as part of annual updates</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</si>
  <si>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</si>
  <si>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</si>
  <si>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</si>
  <si>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</si>
  <si>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 xml:space="preserve">In Group Rules 3.1.iv Rules regarding CARs:  Non-conformities [NCs] may be identified during auditing, by the Group Manager, the CB, and additional investigations or from matters brought to the attention of the Group Manager.  Corrective action requests [CARs] may be issued by The Group Manager or the CB at any time.  CARs shall commence from the date the non-conformity was recorded.  CARs shall be notified in writing to the group member within 14 days of being identified using the Doc.09b Audit Report and CAR Record. </t>
  </si>
  <si>
    <t>Group Entity procedures (Within Group Rules) contains details regarding addressing CARs, suspension exclusion etc.</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</si>
  <si>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</si>
  <si>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All documents have date of issue</t>
  </si>
  <si>
    <t>The group scheme clearly specifies what site-specific documentation must exist in order for a site to be a member of the group, and specifies where these documents are kept.</t>
  </si>
  <si>
    <t>Stated in Doc.00.V1.1 January 2019 and in Section 10 of Group Rules: Group Management Templates. Copies are kept digitally by Group Manager</t>
  </si>
  <si>
    <t>Within Group Rules and specifcally Annex of Docs required. GDPR storage and record keeping prescribed.</t>
  </si>
  <si>
    <t>The group scheme clearly specifies what site-specific records are kept for all sites within the group, and specifies where these records are kept.  Records must be kept for at least five years.</t>
  </si>
  <si>
    <t>Stated in Doc.00.V1.1 January 2019 and in Section 10 of Group Rules: Group Management Templates. Copes are kept digitally by Group Manager</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</si>
  <si>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</si>
  <si>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r>
      <t xml:space="preserve">FL, Inventory, Budget, Product breakdown, Costing provided to client.   Timber Agreement outlines conditions and clauses of contract between EuroForest and forest owner, Product printout provides details of all costs including haulage, harvesting costs, sales prices,  other costs.   Unique contract number for each site.  Contract work undertaken following pre-commencement  meeting with pre-commencement checklist.  Site monitoring, pre-commencement checklist linked to Harvesting Manager via Contract number. Contract Packs seen for </t>
    </r>
    <r>
      <rPr>
        <u/>
        <sz val="11"/>
        <rFont val="Cambria"/>
        <family val="1"/>
      </rPr>
      <t>Knocklead</t>
    </r>
    <r>
      <rPr>
        <sz val="11"/>
        <rFont val="Cambria"/>
        <family val="1"/>
      </rPr>
      <t xml:space="preserve"> and </t>
    </r>
    <r>
      <rPr>
        <u/>
        <sz val="11"/>
        <rFont val="Cambria"/>
        <family val="1"/>
      </rPr>
      <t>Knockshanbally</t>
    </r>
    <r>
      <rPr>
        <sz val="11"/>
        <rFont val="Cambria"/>
        <family val="1"/>
      </rPr>
      <t xml:space="preserve"> harvesting sites in RA and includes Siter maps showing hazard and features, harvest routes, fueling areas, access, Risk Assessments, Emergency Response procedures,.   Pre-commencement checklist covers H&amp;S aspects and seen for both sites. Invoices and dockets seen for </t>
    </r>
    <r>
      <rPr>
        <u/>
        <sz val="11"/>
        <rFont val="Cambria"/>
        <family val="1"/>
      </rPr>
      <t xml:space="preserve">both sites </t>
    </r>
    <r>
      <rPr>
        <sz val="11"/>
        <rFont val="Cambria"/>
        <family val="1"/>
      </rPr>
      <t xml:space="preserve">seen in RA. </t>
    </r>
  </si>
  <si>
    <t>Group Rules, Part 4 COC , Section 9 "Sales of Certified product and TM use"</t>
  </si>
  <si>
    <t>There is a documented and secure system which is implemented for maintaining custody of certified products from the point of harvesting to the point of sale.</t>
  </si>
  <si>
    <t>Described in Sales Agreements and Timber Procurement Procedure of standing timber buyers and seen in RA.</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</si>
  <si>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</si>
  <si>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</si>
  <si>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 xml:space="preserve">Described in Sales Agreements and Timber Procurement Procedure of standing timber buyers and seen in RA.Invoices and dockets seen for both sites seen in RA. </t>
  </si>
  <si>
    <t>There is a system in place which enables the group manager, and subsequently SA Cert, to monitor annual harvesting and sales from all sites within the scheme. The system is implemented.</t>
  </si>
  <si>
    <t>Described in Sales Agreements and Timber Procurement Procedure of standing timber buyers. Recorded for each member in Doc.16.v1.0 Annual Monitoring Report</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</si>
  <si>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</si>
  <si>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</si>
  <si>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</si>
  <si>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</si>
  <si>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</si>
  <si>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</si>
  <si>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</si>
  <si>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</si>
  <si>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</si>
  <si>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</si>
  <si>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</si>
  <si>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</si>
  <si>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</si>
  <si>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</si>
  <si>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</si>
  <si>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</si>
  <si>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</si>
  <si>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</si>
  <si>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</si>
  <si>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</si>
  <si>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</si>
  <si>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</si>
  <si>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</si>
  <si>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</si>
  <si>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</si>
  <si>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</si>
  <si>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</si>
  <si>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</si>
  <si>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</si>
  <si>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</si>
  <si>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</si>
  <si>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</si>
  <si>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</si>
  <si>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</si>
  <si>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</si>
  <si>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</si>
  <si>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</si>
  <si>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</si>
  <si>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</si>
  <si>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</si>
  <si>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</si>
  <si>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</si>
  <si>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</si>
  <si>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</si>
  <si>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</si>
  <si>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</si>
  <si>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</si>
  <si>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</si>
  <si>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</si>
  <si>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</si>
  <si>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</si>
  <si>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</si>
  <si>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2019-KK001</t>
  </si>
  <si>
    <t>Dier Joan</t>
  </si>
  <si>
    <t>05.06.19</t>
  </si>
  <si>
    <t>c/o Forestry Services Ltd, Unit 3, Cillin Hill Business Centre, Dublin Road</t>
  </si>
  <si>
    <t>Kilkenny</t>
  </si>
  <si>
    <t>Co. Kilkenny</t>
  </si>
  <si>
    <t>R95 A4VP</t>
  </si>
  <si>
    <t>Knockshanbally</t>
  </si>
  <si>
    <t xml:space="preserve">52.732760, -7.161432    </t>
  </si>
  <si>
    <t>FSL Group Certification Scheme</t>
  </si>
  <si>
    <t>Round logs</t>
  </si>
  <si>
    <t>no</t>
  </si>
  <si>
    <t>01/07/2019.  2024 RA</t>
  </si>
  <si>
    <t>State</t>
  </si>
  <si>
    <t>2019-LS001</t>
  </si>
  <si>
    <t>Knocklead</t>
  </si>
  <si>
    <t xml:space="preserve">52.927967, -7.176783   </t>
  </si>
  <si>
    <t>HCV 3</t>
  </si>
  <si>
    <t>01/07/2019. 2024 RA</t>
  </si>
  <si>
    <t>Community</t>
  </si>
  <si>
    <t>2019-GY001</t>
  </si>
  <si>
    <t xml:space="preserve">Brisco Oliver </t>
  </si>
  <si>
    <t>11.06.19</t>
  </si>
  <si>
    <t>Cormick &amp; Drumhogan</t>
  </si>
  <si>
    <t xml:space="preserve">Cormick  53.178510, -8.378555                     Drumhogan 53.194416, -8.359784 and 53.190118, -8.350279   </t>
  </si>
  <si>
    <t>2025 S1</t>
  </si>
  <si>
    <t>2019-TY001</t>
  </si>
  <si>
    <t>Horan Nancy</t>
  </si>
  <si>
    <t>29.05.19</t>
  </si>
  <si>
    <t>Crohane</t>
  </si>
  <si>
    <t>52.242828, -7.842713</t>
  </si>
  <si>
    <t>2020 S1</t>
  </si>
  <si>
    <t>2020 TY002</t>
  </si>
  <si>
    <t>Nancy Horan</t>
  </si>
  <si>
    <t>24.06.20</t>
  </si>
  <si>
    <t>Cooladerry</t>
  </si>
  <si>
    <t>52.282539, -8.142613</t>
  </si>
  <si>
    <t>Round Logs</t>
  </si>
  <si>
    <t>2024 FV1-1</t>
  </si>
  <si>
    <t>Investissement Forêts Europe IR I</t>
  </si>
  <si>
    <t>10.01.2025</t>
  </si>
  <si>
    <r>
      <rPr>
        <b/>
        <sz val="10"/>
        <rFont val="Cambria"/>
        <family val="1"/>
      </rPr>
      <t xml:space="preserve">FV1-1 </t>
    </r>
    <r>
      <rPr>
        <sz val="10"/>
        <rFont val="Cambria"/>
        <family val="1"/>
      </rPr>
      <t xml:space="preserve">
Consisting of Multiple forest properties, listed below</t>
    </r>
  </si>
  <si>
    <t>No</t>
  </si>
  <si>
    <t>FV1-2024-GY001 Lisheeny (25 Ha)</t>
  </si>
  <si>
    <t xml:space="preserve">53.124612, -8.446963 </t>
  </si>
  <si>
    <t>FV1-2024-KY001 Leaha (24.8 Ha)</t>
  </si>
  <si>
    <t xml:space="preserve">52.194948, -9.340937 </t>
  </si>
  <si>
    <t>FV1-2024-OY001 Sheskin (17.71 Ha)</t>
  </si>
  <si>
    <t xml:space="preserve">53.126336, -7.628605 </t>
  </si>
  <si>
    <t>FV1-2024-OY002 Toberronan (5.99 Ha)</t>
  </si>
  <si>
    <t xml:space="preserve">53.294662, -7.307698 </t>
  </si>
  <si>
    <t>FV4-2025-GY001 (Derrywee East, Co Galway)</t>
  </si>
  <si>
    <t>2025-FV2-1</t>
  </si>
  <si>
    <t>France Valley Foncière Europe</t>
  </si>
  <si>
    <t>France Valley 2-1 (FV2-1)</t>
  </si>
  <si>
    <t>2024 FV3-1</t>
  </si>
  <si>
    <t>France Valley Revenu Europe IX</t>
  </si>
  <si>
    <r>
      <rPr>
        <b/>
        <sz val="10"/>
        <rFont val="Cambria"/>
        <family val="1"/>
      </rPr>
      <t xml:space="preserve">FV3-1 </t>
    </r>
    <r>
      <rPr>
        <sz val="10"/>
        <rFont val="Cambria"/>
        <family val="1"/>
      </rPr>
      <t xml:space="preserve">
Consisting of Multiple forest properties, listed below</t>
    </r>
  </si>
  <si>
    <t>FV3-2024-CE001 Moyarta East (29.22 Ha)</t>
  </si>
  <si>
    <t xml:space="preserve">52.613327, -9.703288 </t>
  </si>
  <si>
    <t>FV3-2024-GY001 Woodfield (10.80 Ha)</t>
  </si>
  <si>
    <t xml:space="preserve">53.617078, -8.652561 </t>
  </si>
  <si>
    <t>FV3-2024-LM001 Flughanagh (6.9 Ha)</t>
  </si>
  <si>
    <t xml:space="preserve">54.21458, -8.264306  </t>
  </si>
  <si>
    <t>FV3-2024-MO001 Cashel, Foxford (15.05 Ha)</t>
  </si>
  <si>
    <t xml:space="preserve">53.965821, -9.082279 </t>
  </si>
  <si>
    <t>FV3-2024-RN001 Erritt, Frenchpark (11.04 Ha)</t>
  </si>
  <si>
    <t xml:space="preserve">53.832029, -8.707808 </t>
  </si>
  <si>
    <t>FV3-2024-RN002 Carrigeenynaghtan (3.03 Ha)</t>
  </si>
  <si>
    <t xml:space="preserve">53.847771, -8.357365 </t>
  </si>
  <si>
    <t>FV3-2024-RN003 Dergraw (5.57 Ha)</t>
  </si>
  <si>
    <t xml:space="preserve">53.985088, -8.109391 </t>
  </si>
  <si>
    <t>FV3-2024-RN004 Lecarrow (10.92 Ha)</t>
  </si>
  <si>
    <t xml:space="preserve">53.800449, -8.676393 </t>
  </si>
  <si>
    <t>FV3-2024-SO001 Carrownloughan (3.53 Ha)</t>
  </si>
  <si>
    <t xml:space="preserve">54.138676, -8.667293 </t>
  </si>
  <si>
    <t>FV3-2024-SO002 Knockadoo (5.96 Ha)</t>
  </si>
  <si>
    <t xml:space="preserve">54.151802, -8.655486 </t>
  </si>
  <si>
    <t>2024 FV4-1</t>
  </si>
  <si>
    <t>France Valley Revenu Europe VII</t>
  </si>
  <si>
    <r>
      <rPr>
        <b/>
        <sz val="10"/>
        <rFont val="Cambria"/>
        <family val="1"/>
      </rPr>
      <t xml:space="preserve">FV4-1 </t>
    </r>
    <r>
      <rPr>
        <sz val="10"/>
        <rFont val="Cambria"/>
        <family val="1"/>
      </rPr>
      <t xml:space="preserve">
Consisting of Multiple forest properties, listed below</t>
    </r>
  </si>
  <si>
    <t>FV4-2024-CE002 Bolooghra (6.07 Ha)</t>
  </si>
  <si>
    <t xml:space="preserve">52.715218, -9.197923 </t>
  </si>
  <si>
    <t>FV4-2024-CE003 Cloondanagh (6.46 Ha)</t>
  </si>
  <si>
    <t xml:space="preserve">52.890171, -8.730698 </t>
  </si>
  <si>
    <t>FV4-2024-CE004 Dangananella West (9.29 Ha)</t>
  </si>
  <si>
    <t xml:space="preserve">52.710412, -9.463492 </t>
  </si>
  <si>
    <t>FV4-2024-GY002 Hundredacres, Monivea (15.05 Ha)</t>
  </si>
  <si>
    <t xml:space="preserve">53.352327, -8.746314 </t>
  </si>
  <si>
    <t>…</t>
  </si>
  <si>
    <t>Removed</t>
  </si>
  <si>
    <t>2020 DN001</t>
  </si>
  <si>
    <t>Church Commissioners of England</t>
  </si>
  <si>
    <t>09.06.20</t>
  </si>
  <si>
    <t>Ballinascorney</t>
  </si>
  <si>
    <t>53.238680, -6.409522</t>
  </si>
  <si>
    <t>2020 KK002</t>
  </si>
  <si>
    <t>Ballygorteen</t>
  </si>
  <si>
    <t>2020 KK003</t>
  </si>
  <si>
    <t>Powerswood</t>
  </si>
  <si>
    <t>52.463453, -7.112699</t>
  </si>
  <si>
    <t>2020 WW001</t>
  </si>
  <si>
    <t>Laragh</t>
  </si>
  <si>
    <t>52.785712, -6.565119</t>
  </si>
  <si>
    <t>2020 OY001</t>
  </si>
  <si>
    <t>27.07.20</t>
  </si>
  <si>
    <t>Bun</t>
  </si>
  <si>
    <t>53.230090, -7.778839</t>
  </si>
  <si>
    <t>2020 CN001</t>
  </si>
  <si>
    <t>10.09.20</t>
  </si>
  <si>
    <t>Moneenbrone</t>
  </si>
  <si>
    <t>54.193263, -7.919730</t>
  </si>
  <si>
    <t>2020 CK001</t>
  </si>
  <si>
    <t>Ardaprior</t>
  </si>
  <si>
    <t>52.226479, -8.768121</t>
  </si>
  <si>
    <t>2023 MO001</t>
  </si>
  <si>
    <t>Woodland Invest</t>
  </si>
  <si>
    <t>Craggagh</t>
  </si>
  <si>
    <t>53.817954, -9.080942</t>
  </si>
  <si>
    <t xml:space="preserve">Sampling methodology </t>
  </si>
  <si>
    <t>Draft 4: HK</t>
  </si>
  <si>
    <t xml:space="preserve">Annex 2 FSC Sampling methodology </t>
  </si>
  <si>
    <t>Approved: EB 22/12/2023</t>
  </si>
  <si>
    <t>FSC Ref: FSC-STD-20-007 v.4.0</t>
  </si>
  <si>
    <t>Translation is not required</t>
  </si>
  <si>
    <t>To be completed by the FM Audit Planner</t>
  </si>
  <si>
    <r>
      <rPr>
        <b/>
        <sz val="10"/>
        <rFont val="Arial"/>
        <family val="2"/>
      </rPr>
      <t>Sampling Guidance</t>
    </r>
    <r>
      <rPr>
        <sz val="10"/>
        <rFont val="Arial"/>
        <family val="2"/>
      </rPr>
      <t xml:space="preserve">
This Annex calculates samples based on the minimum FSC sampling requirements defines in Part 8 of FSC-STD-20-007 V4-0. 
Fill in pale yellow squares and the rest of the fields will automatically calculate.
Sets of MUs are determined on basis of forest type (Natural OR Plantation OR as defined in NFSS), size class, and national/regional standard to be used.
NOTE: Natural forest type also includes 'Semi-Natural' which represents MUs that contain both Natural forest and Plantation areas.
If two different national/regional standards are used additional sets should be added and permission must be sought from FSC.
If there are existing risk factors, substantiated allegations of non-conformities or major non-conformities resulting in negative social or environmental impacts, SA shall increase the number of MUs included in a sample in relation to the calculated minimum.
</t>
    </r>
    <r>
      <rPr>
        <b/>
        <sz val="10"/>
        <rFont val="Arial"/>
        <family val="2"/>
      </rPr>
      <t xml:space="preserve">
For group certificates with over 5000 MUs, contact SA Tech team for calculation of sample size. Rules apply as per 8.4 of FSC-STD-20-007 V4-0.
</t>
    </r>
    <r>
      <rPr>
        <sz val="10"/>
        <rFont val="Arial"/>
        <family val="2"/>
      </rPr>
      <t xml:space="preserve">
If the MUs that have been added to the scope of an existing group or multiple MU certification have been FSC certified within the last six months, they may be sampled at the rate of an annual Surveillance.
Random sampling should ensure sample within each set is representative in terms of geographical distribution and operational personnel. If the formation of additional set of like MUs will lead to a concentration of resources on one MU and thus not leading to representative sampling, group MUs to another higher size class (provided the total sample is not reduced). </t>
    </r>
  </si>
  <si>
    <t>Summary tables</t>
  </si>
  <si>
    <t xml:space="preserve">Division of MUs </t>
  </si>
  <si>
    <t>Complete fields in pale yellow and ensure that the total area and the total number of MUs match the information recorded in FSC DAR 1.14 and 1.15.</t>
  </si>
  <si>
    <t>Size classes</t>
  </si>
  <si>
    <t>Number of MUs</t>
  </si>
  <si>
    <t>Forest type 1</t>
  </si>
  <si>
    <t>Forest type 2</t>
  </si>
  <si>
    <t xml:space="preserve">More than 10,000ha </t>
  </si>
  <si>
    <t>1000ha – 10,000ha</t>
  </si>
  <si>
    <t>SLIMF &amp; CF* – 1000ha</t>
  </si>
  <si>
    <t>SLIMF &amp; CF*</t>
  </si>
  <si>
    <t>Summary Table MA-RA</t>
  </si>
  <si>
    <t>(Auto-populated)</t>
  </si>
  <si>
    <t>Single with Multiple MUs</t>
  </si>
  <si>
    <t>Total MUs to sample</t>
  </si>
  <si>
    <t>Total forestry contractors to sample*</t>
  </si>
  <si>
    <t>Sampling for Single certificates with multiple MUs</t>
  </si>
  <si>
    <t xml:space="preserve">Single with Multiple MUs sampling </t>
  </si>
  <si>
    <t>At MA, assess all P&amp;C but across MUs sampled overall.
At Surv, new MUs are sampled at rate of MA but do not have to be assessed against all P&amp;C.</t>
  </si>
  <si>
    <t>Sample</t>
  </si>
  <si>
    <t>SET</t>
  </si>
  <si>
    <t>Forest type - Size class</t>
  </si>
  <si>
    <t>No. of MUs</t>
  </si>
  <si>
    <t>Surv</t>
  </si>
  <si>
    <t>Forest type 1. &gt;10000ha</t>
  </si>
  <si>
    <t>B</t>
  </si>
  <si>
    <t>Forest type 2. &gt;10000ha</t>
  </si>
  <si>
    <t>C - New MUs added*</t>
  </si>
  <si>
    <t>Forest type 1. or 2. &gt;10000ha</t>
  </si>
  <si>
    <t>D</t>
  </si>
  <si>
    <t>Forest type 1. &gt;1000-10000ha</t>
  </si>
  <si>
    <t>E</t>
  </si>
  <si>
    <t>Forest type 2. &gt;1000-10000ha</t>
  </si>
  <si>
    <t>F - New MUs added*</t>
  </si>
  <si>
    <t>Forest type 1. or 2. &gt;1000-10000ha</t>
  </si>
  <si>
    <t>G</t>
  </si>
  <si>
    <t>Forest type 1. 200 -1000ha</t>
  </si>
  <si>
    <t>H</t>
  </si>
  <si>
    <t>Forest type 2. 200 -1000ha</t>
  </si>
  <si>
    <t>I  - New MUs added*</t>
  </si>
  <si>
    <t>Forest type 1. or 2. 200 -1000ha</t>
  </si>
  <si>
    <t>Forest type 1. &lt; 200ha</t>
  </si>
  <si>
    <t>Forest type 2. &lt; 200ha</t>
  </si>
  <si>
    <t>L - New MUs added*</t>
  </si>
  <si>
    <t>Forest type 1. or 2. &lt; 200ha</t>
  </si>
  <si>
    <t>TOTAL MUs to sample:</t>
  </si>
  <si>
    <t>Sampling for Group certificates</t>
  </si>
  <si>
    <t>Group sampling - Step 1</t>
  </si>
  <si>
    <t>Use this table to calculate number of sets of  'like' MUs to be audited from the total number of sets of 'like' MUs. Complete A6 Group checklist.</t>
  </si>
  <si>
    <t>Sets of 'like' MUs</t>
  </si>
  <si>
    <t>No. of sets of 'like' MUs</t>
  </si>
  <si>
    <t xml:space="preserve">G </t>
  </si>
  <si>
    <t>J</t>
  </si>
  <si>
    <t>K</t>
  </si>
  <si>
    <t>Inactive MUs*</t>
  </si>
  <si>
    <t>Forest type 1. All size classes</t>
  </si>
  <si>
    <t>Forest type 2. All size classes</t>
  </si>
  <si>
    <t>TOTAL Sets of 'like' MUs to sample:</t>
  </si>
  <si>
    <t>Group sampling - Step 2</t>
  </si>
  <si>
    <t>Use this table to calculate number of MUs to be audited from the sampled sets of 'like' MUs calculated in Step 1.</t>
  </si>
  <si>
    <t>At MA, visit all sets and assess all P&amp;C at each MU sampled. 
At Surv, new MUs are sampled at rate of MA but do not have to be assessed against all P&amp;C.</t>
  </si>
  <si>
    <t>No. of MUs within sets of 'like' MUs</t>
  </si>
  <si>
    <r>
      <rPr>
        <b/>
        <sz val="10"/>
        <rFont val="Arial"/>
        <family val="2"/>
      </rPr>
      <t xml:space="preserve">Forestry contractor: </t>
    </r>
    <r>
      <rPr>
        <sz val="10"/>
        <rFont val="Arial"/>
        <family val="2"/>
      </rPr>
      <t>A person or group of persons legally registered (e.g. consultant, company) that takes responsibility for providing forest logging, silvicultural or other management activities on the ground on the basis of a contractual agreement with a Group Entity, Resource Manager(s) or group member(s). The forestry contractor may provide these services directly or through sub-contractors (outsourcing).
NOTE: In the context of FSC-STD-30-005 V2-0 Forest Management Groups, the term ‘forestry contractor’ refers to a forestry contractor that has joined a group and is covered by the scope of the FSC FM/CoC group certificate to operate in the management units of the group.</t>
    </r>
  </si>
  <si>
    <t xml:space="preserve">Group forestry Contractors sampling (see guidance column) </t>
  </si>
  <si>
    <t>Each forestry contractor within the group must be audited at least once within the certification cycle.</t>
  </si>
  <si>
    <t>The sample should include forestry contractors that performed activities within the existing sample of MUs during the evaluation period.</t>
  </si>
  <si>
    <t>Type</t>
  </si>
  <si>
    <t>No. of Contractors</t>
  </si>
  <si>
    <t>Existing forestry Contractors</t>
  </si>
  <si>
    <t>B - New added*</t>
  </si>
  <si>
    <t>New forestry Contractors</t>
  </si>
  <si>
    <t>TOTAL Contractors to sample:</t>
  </si>
  <si>
    <t>Resource Management Unit (RMU) sampling - SLIMF and CF only</t>
  </si>
  <si>
    <t>NOTE: The RMU concept is defined in FSC-STD-30-005 Forest Management Groups and can only be applied if the Group Entity and Resource Manager conform with the applicable requirements.</t>
  </si>
  <si>
    <t xml:space="preserve">For the purposes of sampling, MUs qualifying as SLIMF or community forest within an RMU may be considered equal to one MU. </t>
  </si>
  <si>
    <t>At MA, visit all sets and assess all P&amp;C at each MU sampled.
Ensure a sufficient variety and number of MUs within the RMU are visited.</t>
  </si>
  <si>
    <t>Type/Size Class</t>
  </si>
  <si>
    <t>Forest type 1. Size class &gt; SLIMF &amp; CF*</t>
  </si>
  <si>
    <t>Use Group sampling table</t>
  </si>
  <si>
    <t>Forest type 2. Size class &gt; SLIMF &amp; CF*</t>
  </si>
  <si>
    <t>C</t>
  </si>
  <si>
    <t>Forest type 1. Size class &lt; SLIMF &amp; CF*</t>
  </si>
  <si>
    <t>Forest type 2. Size class &lt; SLIMF &amp; CF*</t>
  </si>
  <si>
    <t>Soil Association  
Certification Decision</t>
  </si>
  <si>
    <t>Description of client / certificate holder</t>
  </si>
  <si>
    <t>Name:</t>
  </si>
  <si>
    <t>Code:</t>
  </si>
  <si>
    <t># of sites:</t>
  </si>
  <si>
    <t># of ha:</t>
  </si>
  <si>
    <t>Presence of indigenous people:</t>
  </si>
  <si>
    <t>Summary of audit</t>
  </si>
  <si>
    <t>ASI compliance assessment</t>
  </si>
  <si>
    <t>Names of auditors:</t>
  </si>
  <si>
    <t>Report Reviewer</t>
  </si>
  <si>
    <t xml:space="preserve">SA Certification staff member recommending certification decision </t>
  </si>
  <si>
    <t>Diana Guglielmotti</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</si>
  <si>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</si>
  <si>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</si>
  <si>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</si>
  <si>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</si>
  <si>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</si>
  <si>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</si>
  <si>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</si>
  <si>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</si>
  <si>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</si>
  <si>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</si>
  <si>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certificate be suspended</t>
  </si>
  <si>
    <t>Date:</t>
  </si>
  <si>
    <t>Approval</t>
  </si>
  <si>
    <t>Certification Decision:</t>
  </si>
  <si>
    <t>Suspend</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</si>
  <si>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</si>
  <si>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</si>
  <si>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</si>
  <si>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</si>
  <si>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</si>
  <si>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</si>
  <si>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</si>
  <si>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</si>
  <si>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</si>
  <si>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</si>
  <si>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</si>
  <si>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</si>
  <si>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</si>
  <si>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</si>
  <si>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</si>
  <si>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t>
  </si>
  <si>
    <t>010000</t>
  </si>
  <si>
    <t>1 - Coniferous
3 - Non-coniferous other</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</si>
  <si>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</si>
  <si>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</si>
  <si>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</si>
  <si>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</si>
  <si>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</si>
  <si>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</si>
  <si>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</si>
  <si>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</si>
  <si>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</si>
  <si>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</si>
  <si>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</si>
  <si>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</si>
  <si>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</si>
  <si>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</si>
  <si>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</si>
  <si>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</si>
  <si>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</si>
  <si>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</si>
  <si>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</si>
  <si>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</si>
  <si>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</si>
  <si>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</si>
  <si>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</si>
  <si>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</si>
  <si>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</si>
  <si>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</si>
  <si>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</si>
  <si>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</si>
  <si>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</si>
  <si>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</si>
  <si>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</si>
  <si>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</si>
  <si>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</si>
  <si>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</si>
  <si>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</si>
  <si>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</si>
  <si>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</si>
  <si>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</si>
  <si>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</si>
  <si>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</si>
  <si>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</si>
  <si>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</si>
  <si>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</si>
  <si>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</si>
  <si>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</si>
  <si>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</si>
  <si>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</si>
  <si>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</si>
  <si>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</si>
  <si>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</si>
  <si>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</si>
  <si>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</si>
  <si>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</si>
  <si>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</si>
  <si>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</si>
  <si>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</si>
  <si>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</si>
  <si>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</si>
  <si>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</si>
  <si>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</si>
  <si>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</si>
  <si>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</si>
  <si>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</si>
  <si>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</si>
  <si>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</si>
  <si>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</si>
  <si>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</si>
  <si>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</si>
  <si>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</si>
  <si>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</si>
  <si>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</si>
  <si>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</si>
  <si>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</si>
  <si>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</si>
  <si>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</si>
  <si>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</si>
  <si>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</si>
  <si>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</si>
  <si>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</si>
  <si>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</si>
  <si>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</si>
  <si>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</si>
  <si>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</si>
  <si>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</si>
  <si>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</si>
  <si>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</si>
  <si>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</si>
  <si>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</si>
  <si>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</si>
  <si>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</si>
  <si>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</si>
  <si>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</si>
  <si>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</si>
  <si>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</si>
  <si>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</si>
  <si>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</si>
  <si>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</si>
  <si>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</si>
  <si>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</si>
  <si>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</si>
  <si>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</si>
  <si>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</si>
  <si>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</si>
  <si>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</si>
  <si>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</si>
  <si>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</si>
  <si>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</si>
  <si>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</si>
  <si>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</si>
  <si>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</si>
  <si>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</si>
  <si>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</si>
  <si>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</si>
  <si>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</si>
  <si>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</si>
  <si>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</si>
  <si>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</si>
  <si>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</si>
  <si>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</si>
  <si>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</si>
  <si>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</si>
  <si>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</si>
  <si>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</si>
  <si>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16/09/2025
19/11/2025</t>
  </si>
  <si>
    <t>Antonia Dunwoody
Diana Guglielmotti</t>
  </si>
  <si>
    <t>Within 3 months of the finalisation date of this report</t>
  </si>
  <si>
    <t>Within 12 months of the finalisation date of this report, and no later than next annual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</si>
</sst>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dd\ mmmm\ yyyy;@"/>
    <numFmt numFmtId="166" formatCode="[$€-2]\ #,##0;[Red]\-[$€-2]\ #,##0"/>
  </numFmts>
  <fonts count="104">
    <font>
      <sz val="11"/>
      <name val="Palatino"/>
      <family val="1"/>
    </font>
    <font>
      <sz val="10"/>
      <name val="Arial"/>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sz val="11"/>
      <color indexed="10"/>
      <name val="Cambria"/>
      <family val="1"/>
    </font>
    <font>
      <b/>
      <i/>
      <sz val="11"/>
      <color indexed="3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sz val="11"/>
      <name val="Cambria"/>
      <family val="1"/>
    </font>
    <font>
      <b/>
      <sz val="11"/>
      <color indexed="10"/>
      <name val="Cambria"/>
      <family val="1"/>
    </font>
    <font>
      <sz val="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b/>
      <sz val="10"/>
      <name val="Cambria"/>
      <family val="1"/>
    </font>
    <font>
      <u/>
      <sz val="10"/>
      <name val="Cambria"/>
      <family val="1"/>
    </font>
    <font>
      <u/>
      <sz val="11"/>
      <name val="Cambria"/>
      <family val="1"/>
    </font>
    <font>
      <i/>
      <sz val="10"/>
      <name val="Cambria"/>
      <family val="1"/>
    </font>
    <font>
      <b/>
      <sz val="10"/>
      <color indexed="18"/>
      <name val="Arial"/>
      <family val="2"/>
    </font>
    <font>
      <b/>
      <sz val="14"/>
      <name val="Arial"/>
      <family val="2"/>
    </font>
    <font>
      <sz val="9"/>
      <name val="Arial"/>
      <family val="2"/>
    </font>
    <font>
      <b/>
      <sz val="9"/>
      <color indexed="10"/>
      <name val="Arial"/>
      <family val="2"/>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i/>
      <sz val="10"/>
      <color indexed="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b/>
      <sz val="12"/>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i/>
      <sz val="11"/>
      <color indexed="12"/>
      <name val="Cambria"/>
      <family val="1"/>
      <scheme val="major"/>
    </font>
    <font>
      <sz val="9"/>
      <color rgb="FF000000"/>
      <name val="Cambria"/>
      <family val="1"/>
    </font>
    <font>
      <sz val="11"/>
      <color theme="1"/>
      <name val="Cambria"/>
      <family val="1"/>
    </font>
    <font>
      <sz val="9"/>
      <name val="Cambria"/>
      <family val="1"/>
      <scheme val="major"/>
    </font>
    <font>
      <sz val="9"/>
      <color theme="1"/>
      <name val="Cambria"/>
      <family val="1"/>
    </font>
    <font>
      <b/>
      <sz val="14"/>
      <name val="Cambria"/>
      <family val="1"/>
      <scheme val="major"/>
    </font>
    <font>
      <b/>
      <sz val="10"/>
      <color theme="1"/>
      <name val="Cambria"/>
      <family val="1"/>
      <scheme val="major"/>
    </font>
    <font>
      <b/>
      <sz val="14"/>
      <color theme="1"/>
      <name val="Cambria"/>
      <family val="1"/>
      <scheme val="major"/>
    </font>
    <font>
      <b/>
      <sz val="11"/>
      <color rgb="FF000000"/>
      <name val="Cambria"/>
      <family val="1"/>
      <scheme val="major"/>
    </font>
    <font>
      <i/>
      <u/>
      <sz val="11"/>
      <name val="Cambria"/>
      <family val="1"/>
      <scheme val="major"/>
    </font>
    <font>
      <sz val="11"/>
      <color rgb="FF000000"/>
      <name val="Cambria"/>
      <family val="1"/>
      <scheme val="major"/>
    </font>
    <font>
      <b/>
      <sz val="10"/>
      <name val="Calibri"/>
      <family val="2"/>
      <scheme val="minor"/>
    </font>
    <font>
      <sz val="11"/>
      <color rgb="FF000000"/>
      <name val="Calibri"/>
      <family val="2"/>
      <scheme val="minor"/>
    </font>
    <font>
      <sz val="10"/>
      <color theme="1"/>
      <name val="Cambria"/>
      <family val="1"/>
      <scheme val="major"/>
    </font>
    <font>
      <b/>
      <sz val="24"/>
      <name val="Cambria"/>
      <family val="1"/>
      <scheme val="major"/>
    </font>
    <font>
      <b/>
      <sz val="10"/>
      <color rgb="FFFF0000"/>
      <name val="Arial"/>
      <family val="2"/>
    </font>
    <font>
      <sz val="14"/>
      <color rgb="FF0000FF"/>
      <name val="Cambria"/>
      <family val="1"/>
      <scheme val="major"/>
    </font>
    <font>
      <sz val="11"/>
      <color rgb="FF0000FF"/>
      <name val="Palatino"/>
      <family val="1"/>
    </font>
    <font>
      <b/>
      <i/>
      <sz val="12"/>
      <name val="Cambria"/>
      <family val="1"/>
      <scheme val="major"/>
    </font>
    <font>
      <sz val="11"/>
      <color theme="1"/>
      <name val="Arial"/>
      <family val="2"/>
    </font>
    <font>
      <i/>
      <sz val="10"/>
      <color rgb="FF000000"/>
      <name val="Cambria"/>
      <scheme val="major"/>
    </font>
    <font>
      <b/>
      <sz val="11"/>
      <color rgb="FF242424"/>
      <name val="Aptos Narrow"/>
      <family val="2"/>
    </font>
    <font>
      <sz val="12"/>
      <color rgb="FF242424"/>
      <name val="Aptos Narrow"/>
      <family val="2"/>
    </font>
  </fonts>
  <fills count="30">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92CDD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B7B9C3"/>
        <bgColor indexed="64"/>
      </patternFill>
    </fill>
    <fill>
      <patternFill patternType="solid">
        <fgColor rgb="FFD1E2D2"/>
        <bgColor indexed="64"/>
      </patternFill>
    </fill>
    <fill>
      <patternFill patternType="solid">
        <fgColor rgb="FFFFFFEB"/>
        <bgColor indexed="64"/>
      </patternFill>
    </fill>
    <fill>
      <patternFill patternType="solid">
        <fgColor rgb="FFFFFFCC"/>
        <bgColor indexed="64"/>
      </patternFill>
    </fill>
  </fills>
  <borders count="86">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ABBFAC"/>
      </left>
      <right style="thin">
        <color rgb="FFABBFAC"/>
      </right>
      <top style="thin">
        <color rgb="FFABBFAC"/>
      </top>
      <bottom style="thin">
        <color rgb="FFABBFAC"/>
      </bottom>
      <diagonal/>
    </border>
    <border>
      <left style="thin">
        <color rgb="FFABBFAC"/>
      </left>
      <right/>
      <top style="thin">
        <color rgb="FFABBFAC"/>
      </top>
      <bottom style="thin">
        <color rgb="FFABBFAC"/>
      </bottom>
      <diagonal/>
    </border>
    <border>
      <left/>
      <right style="thin">
        <color rgb="FFABBFAC"/>
      </right>
      <top style="thin">
        <color rgb="FFABBFAC"/>
      </top>
      <bottom style="thin">
        <color rgb="FFABBFAC"/>
      </bottom>
      <diagonal/>
    </border>
    <border>
      <left style="thin">
        <color theme="0"/>
      </left>
      <right style="thin">
        <color theme="0"/>
      </right>
      <top/>
      <bottom style="thin">
        <color theme="0"/>
      </bottom>
      <diagonal/>
    </border>
    <border>
      <left style="thin">
        <color theme="0"/>
      </left>
      <right/>
      <top/>
      <bottom style="hair">
        <color theme="0"/>
      </bottom>
      <diagonal/>
    </border>
    <border>
      <left style="thin">
        <color rgb="FFABBFAC"/>
      </left>
      <right style="thin">
        <color rgb="FFABBFAC"/>
      </right>
      <top/>
      <bottom style="thin">
        <color rgb="FFABBFAC"/>
      </bottom>
      <diagonal/>
    </border>
    <border>
      <left style="thin">
        <color rgb="FFA9B7AA"/>
      </left>
      <right style="thin">
        <color rgb="FFA9B7AA"/>
      </right>
      <top/>
      <bottom style="thin">
        <color rgb="FFA9B7AA"/>
      </bottom>
      <diagonal/>
    </border>
    <border>
      <left style="thin">
        <color rgb="FFA9B7AA"/>
      </left>
      <right style="thin">
        <color rgb="FFA9B7AA"/>
      </right>
      <top/>
      <bottom/>
      <diagonal/>
    </border>
    <border>
      <left style="thin">
        <color rgb="FFA9B7AA"/>
      </left>
      <right style="thin">
        <color rgb="FFA9B7AA"/>
      </right>
      <top style="thin">
        <color rgb="FFA9B7AA"/>
      </top>
      <bottom style="thin">
        <color rgb="FFA9B7AA"/>
      </bottom>
      <diagonal/>
    </border>
    <border>
      <left style="thin">
        <color rgb="FFABBFAC"/>
      </left>
      <right style="thin">
        <color rgb="FFABBFAC"/>
      </right>
      <top style="thin">
        <color rgb="FFABBFAC"/>
      </top>
      <bottom style="medium">
        <color rgb="FFABBFAC"/>
      </bottom>
      <diagonal/>
    </border>
    <border>
      <left style="thin">
        <color rgb="FFA9B7AA"/>
      </left>
      <right style="thin">
        <color rgb="FFA9B7AA"/>
      </right>
      <top/>
      <bottom style="medium">
        <color rgb="FFABBFAC"/>
      </bottom>
      <diagonal/>
    </border>
    <border>
      <left style="thin">
        <color rgb="FFABBFAC"/>
      </left>
      <right style="thin">
        <color rgb="FFABBFAC"/>
      </right>
      <top style="medium">
        <color rgb="FFABBFAC"/>
      </top>
      <bottom style="thin">
        <color rgb="FFABBFAC"/>
      </bottom>
      <diagonal/>
    </border>
    <border>
      <left style="thin">
        <color rgb="FFA9B7AA"/>
      </left>
      <right style="thin">
        <color rgb="FFA9B7AA"/>
      </right>
      <top style="medium">
        <color rgb="FFABBFAC"/>
      </top>
      <bottom style="thin">
        <color rgb="FFA9B7AA"/>
      </bottom>
      <diagonal/>
    </border>
    <border>
      <left style="thin">
        <color rgb="FFA9B7AA"/>
      </left>
      <right style="thin">
        <color rgb="FFA9B7AA"/>
      </right>
      <top style="medium">
        <color rgb="FFABBFAC"/>
      </top>
      <bottom/>
      <diagonal/>
    </border>
    <border>
      <left/>
      <right style="thin">
        <color rgb="FFABBFAC"/>
      </right>
      <top/>
      <bottom style="thin">
        <color rgb="FFABBFAC"/>
      </bottom>
      <diagonal/>
    </border>
    <border>
      <left style="thin">
        <color theme="0"/>
      </left>
      <right/>
      <top/>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rgb="FFABBFAC"/>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rgb="FFA9B7AA"/>
      </left>
      <right/>
      <top/>
      <bottom/>
      <diagonal/>
    </border>
    <border>
      <left style="thin">
        <color rgb="FFABBFAC"/>
      </left>
      <right style="thin">
        <color rgb="FFABBFAC"/>
      </right>
      <top/>
      <bottom/>
      <diagonal/>
    </border>
    <border>
      <left/>
      <right/>
      <top style="thin">
        <color rgb="FFABBFAC"/>
      </top>
      <bottom style="thin">
        <color rgb="FFABBFAC"/>
      </bottom>
      <diagonal/>
    </border>
    <border>
      <left style="thin">
        <color rgb="FFABBFAC"/>
      </left>
      <right/>
      <top style="thin">
        <color rgb="FFABBFAC"/>
      </top>
      <bottom style="medium">
        <color rgb="FFABBFAC"/>
      </bottom>
      <diagonal/>
    </border>
    <border>
      <left/>
      <right/>
      <top style="thin">
        <color rgb="FFABBFAC"/>
      </top>
      <bottom style="medium">
        <color rgb="FFABBFAC"/>
      </bottom>
      <diagonal/>
    </border>
    <border>
      <left/>
      <right style="thin">
        <color rgb="FFABBFAC"/>
      </right>
      <top style="thin">
        <color rgb="FFABBFAC"/>
      </top>
      <bottom style="medium">
        <color rgb="FFABBFAC"/>
      </bottom>
      <diagonal/>
    </border>
    <border>
      <left style="thin">
        <color theme="9"/>
      </left>
      <right/>
      <top style="thin">
        <color theme="9"/>
      </top>
      <bottom/>
      <diagonal/>
    </border>
    <border>
      <left/>
      <right/>
      <top style="thin">
        <color theme="9"/>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s>
  <cellStyleXfs count="16">
    <xf numFmtId="0" fontId="0" fillId="0" borderId="0"/>
    <xf numFmtId="0" fontId="4" fillId="0" borderId="0"/>
    <xf numFmtId="0" fontId="46" fillId="0" borderId="0"/>
    <xf numFmtId="0" fontId="9" fillId="0" borderId="0"/>
    <xf numFmtId="0" fontId="4" fillId="0" borderId="0"/>
    <xf numFmtId="0" fontId="46" fillId="0" borderId="0"/>
    <xf numFmtId="0" fontId="9" fillId="0" borderId="0"/>
    <xf numFmtId="0" fontId="46" fillId="0" borderId="0"/>
    <xf numFmtId="0" fontId="46" fillId="0" borderId="0"/>
    <xf numFmtId="0" fontId="9" fillId="0" borderId="0"/>
    <xf numFmtId="0" fontId="46" fillId="0" borderId="0"/>
    <xf numFmtId="0" fontId="9" fillId="0" borderId="0"/>
    <xf numFmtId="0" fontId="1" fillId="0" borderId="0"/>
    <xf numFmtId="0" fontId="1" fillId="0" borderId="0"/>
    <xf numFmtId="0" fontId="4" fillId="0" borderId="0"/>
    <xf numFmtId="0" fontId="1" fillId="0" borderId="0"/>
  </cellStyleXfs>
  <cellXfs count="737">
    <xf numFmtId="0" fontId="0" fillId="0" borderId="0" xfId="0"/>
    <xf numFmtId="0" fontId="5" fillId="0" borderId="0" xfId="0" applyFont="1" applyAlignment="1">
      <alignment vertical="top" wrapText="1"/>
    </xf>
    <xf numFmtId="0" fontId="3" fillId="0" borderId="0" xfId="0" applyFont="1" applyAlignment="1">
      <alignment vertical="top" wrapText="1"/>
    </xf>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0" fontId="0" fillId="10" borderId="0" xfId="0" applyFill="1" applyAlignment="1">
      <alignment vertical="top" wrapText="1"/>
    </xf>
    <xf numFmtId="0" fontId="5" fillId="10" borderId="0" xfId="0" applyFont="1" applyFill="1" applyAlignment="1">
      <alignment vertical="top" wrapText="1"/>
    </xf>
    <xf numFmtId="49" fontId="12" fillId="0" borderId="3" xfId="0" applyNumberFormat="1" applyFont="1" applyBorder="1" applyAlignment="1">
      <alignment wrapText="1"/>
    </xf>
    <xf numFmtId="0" fontId="15" fillId="4" borderId="5" xfId="0" applyFont="1" applyFill="1" applyBorder="1" applyAlignment="1">
      <alignment vertical="top" wrapText="1"/>
    </xf>
    <xf numFmtId="0" fontId="16" fillId="0" borderId="6" xfId="0" applyFont="1" applyBorder="1" applyAlignment="1">
      <alignment vertical="top" wrapText="1"/>
    </xf>
    <xf numFmtId="0" fontId="18" fillId="4" borderId="7" xfId="0" applyFont="1" applyFill="1" applyBorder="1" applyAlignment="1">
      <alignment vertical="top" wrapText="1"/>
    </xf>
    <xf numFmtId="0" fontId="18" fillId="4" borderId="8" xfId="0" applyFont="1" applyFill="1" applyBorder="1" applyAlignment="1">
      <alignment vertical="top" wrapText="1"/>
    </xf>
    <xf numFmtId="0" fontId="17" fillId="0" borderId="9" xfId="0" applyFont="1" applyBorder="1" applyAlignment="1">
      <alignment vertical="top" wrapText="1"/>
    </xf>
    <xf numFmtId="0" fontId="16" fillId="0" borderId="10" xfId="0" applyFont="1" applyBorder="1" applyAlignment="1">
      <alignment vertical="top" wrapText="1"/>
    </xf>
    <xf numFmtId="0" fontId="16" fillId="0" borderId="4" xfId="0" applyFont="1" applyBorder="1" applyAlignment="1">
      <alignment vertical="top" wrapText="1"/>
    </xf>
    <xf numFmtId="0" fontId="17" fillId="0" borderId="11"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7" xfId="0" applyFont="1" applyFill="1" applyBorder="1" applyAlignment="1">
      <alignment vertical="top" wrapText="1"/>
    </xf>
    <xf numFmtId="0" fontId="18" fillId="4" borderId="4" xfId="0" applyFont="1" applyFill="1" applyBorder="1" applyAlignment="1">
      <alignment vertical="top" wrapText="1"/>
    </xf>
    <xf numFmtId="0" fontId="18" fillId="4" borderId="11" xfId="0" applyFont="1" applyFill="1" applyBorder="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8" fillId="2" borderId="1" xfId="0" applyFont="1" applyFill="1" applyBorder="1"/>
    <xf numFmtId="0" fontId="47" fillId="0" borderId="0" xfId="0" applyFont="1" applyAlignment="1">
      <alignment horizontal="center" vertical="center" wrapText="1"/>
    </xf>
    <xf numFmtId="0" fontId="49" fillId="0" borderId="0" xfId="0" applyFont="1"/>
    <xf numFmtId="0" fontId="49" fillId="5" borderId="0" xfId="0" applyFont="1" applyFill="1"/>
    <xf numFmtId="0" fontId="50" fillId="0" borderId="0" xfId="0" applyFont="1"/>
    <xf numFmtId="0" fontId="49" fillId="6" borderId="0" xfId="0" applyFont="1" applyFill="1"/>
    <xf numFmtId="0" fontId="51" fillId="0" borderId="0" xfId="0" applyFont="1"/>
    <xf numFmtId="0" fontId="51" fillId="0" borderId="0" xfId="0" applyFont="1" applyAlignment="1">
      <alignment wrapText="1"/>
    </xf>
    <xf numFmtId="0" fontId="49" fillId="0" borderId="0" xfId="0" applyFont="1" applyAlignment="1">
      <alignment vertical="top"/>
    </xf>
    <xf numFmtId="0" fontId="49" fillId="6" borderId="0" xfId="0" applyFont="1" applyFill="1" applyAlignment="1">
      <alignment vertical="top"/>
    </xf>
    <xf numFmtId="0" fontId="51" fillId="0" borderId="0" xfId="0" applyFont="1" applyAlignment="1">
      <alignment vertical="top" wrapText="1"/>
    </xf>
    <xf numFmtId="0" fontId="52" fillId="0" borderId="12" xfId="12" applyFont="1" applyBorder="1" applyAlignment="1">
      <alignment wrapText="1"/>
    </xf>
    <xf numFmtId="0" fontId="52" fillId="0" borderId="12" xfId="12" applyFont="1" applyBorder="1" applyAlignment="1">
      <alignment horizontal="center" wrapText="1"/>
    </xf>
    <xf numFmtId="15" fontId="52" fillId="0" borderId="12" xfId="12" applyNumberFormat="1" applyFont="1" applyBorder="1" applyAlignment="1">
      <alignment horizontal="center" wrapText="1"/>
    </xf>
    <xf numFmtId="15" fontId="52" fillId="0" borderId="0" xfId="12" applyNumberFormat="1" applyFont="1" applyAlignment="1">
      <alignment horizontal="center" wrapText="1"/>
    </xf>
    <xf numFmtId="15" fontId="48" fillId="0" borderId="0" xfId="12" applyNumberFormat="1" applyFont="1" applyAlignment="1">
      <alignment wrapText="1"/>
    </xf>
    <xf numFmtId="0" fontId="48" fillId="0" borderId="0" xfId="0" applyFont="1" applyAlignment="1">
      <alignment horizontal="center" vertical="top"/>
    </xf>
    <xf numFmtId="0" fontId="48" fillId="0" borderId="0" xfId="0" applyFont="1" applyAlignment="1">
      <alignment vertical="top" wrapText="1"/>
    </xf>
    <xf numFmtId="0" fontId="48" fillId="0" borderId="0" xfId="0" applyFont="1"/>
    <xf numFmtId="0" fontId="52" fillId="0" borderId="0" xfId="0" applyFont="1" applyAlignment="1">
      <alignment vertical="top" wrapText="1"/>
    </xf>
    <xf numFmtId="0" fontId="53" fillId="0" borderId="0" xfId="0" applyFont="1" applyAlignment="1">
      <alignment vertical="top" wrapText="1"/>
    </xf>
    <xf numFmtId="0" fontId="48" fillId="0" borderId="0" xfId="0" applyFont="1" applyAlignment="1">
      <alignment horizontal="left" vertical="top" wrapText="1"/>
    </xf>
    <xf numFmtId="0" fontId="54" fillId="0" borderId="0" xfId="0" applyFont="1" applyAlignment="1">
      <alignment vertical="top" wrapText="1"/>
    </xf>
    <xf numFmtId="0" fontId="48" fillId="0" borderId="0" xfId="0" applyFont="1" applyAlignment="1">
      <alignment vertical="top"/>
    </xf>
    <xf numFmtId="0" fontId="52" fillId="7" borderId="0" xfId="0" applyFont="1" applyFill="1" applyAlignment="1">
      <alignment vertical="top" wrapText="1"/>
    </xf>
    <xf numFmtId="0" fontId="48" fillId="7" borderId="0" xfId="0" applyFont="1" applyFill="1" applyAlignment="1">
      <alignment vertical="top" wrapText="1"/>
    </xf>
    <xf numFmtId="0" fontId="53" fillId="7" borderId="0" xfId="0" applyFont="1" applyFill="1" applyAlignment="1">
      <alignment horizontal="left" vertical="top" wrapText="1"/>
    </xf>
    <xf numFmtId="0" fontId="53" fillId="7" borderId="0" xfId="0" applyFont="1" applyFill="1" applyAlignment="1">
      <alignment vertical="top" wrapText="1"/>
    </xf>
    <xf numFmtId="0" fontId="48" fillId="7" borderId="0" xfId="0" applyFont="1" applyFill="1"/>
    <xf numFmtId="0" fontId="48" fillId="0" borderId="12" xfId="0" applyFont="1" applyBorder="1" applyAlignment="1">
      <alignment vertical="top" wrapText="1"/>
    </xf>
    <xf numFmtId="0" fontId="52" fillId="10" borderId="13" xfId="15" applyFont="1" applyFill="1" applyBorder="1" applyAlignment="1">
      <alignment vertical="top" wrapText="1"/>
    </xf>
    <xf numFmtId="0" fontId="52" fillId="10" borderId="14" xfId="15" applyFont="1" applyFill="1" applyBorder="1" applyAlignment="1">
      <alignment vertical="top" wrapText="1"/>
    </xf>
    <xf numFmtId="0" fontId="52" fillId="0" borderId="0" xfId="0" applyFont="1"/>
    <xf numFmtId="0" fontId="55" fillId="11" borderId="12" xfId="11" applyFont="1" applyFill="1" applyBorder="1" applyAlignment="1">
      <alignment vertical="center" wrapText="1"/>
    </xf>
    <xf numFmtId="0" fontId="55" fillId="11" borderId="12" xfId="11" applyFont="1" applyFill="1" applyBorder="1" applyAlignment="1">
      <alignment horizontal="left" vertical="center" wrapText="1"/>
    </xf>
    <xf numFmtId="0" fontId="48" fillId="12" borderId="0" xfId="0" applyFont="1" applyFill="1"/>
    <xf numFmtId="0" fontId="55" fillId="8" borderId="12" xfId="0" applyFont="1" applyFill="1" applyBorder="1" applyAlignment="1">
      <alignment vertical="top" wrapText="1"/>
    </xf>
    <xf numFmtId="0" fontId="49" fillId="0" borderId="12" xfId="0" applyFont="1" applyBorder="1" applyAlignment="1">
      <alignment vertical="top" wrapText="1"/>
    </xf>
    <xf numFmtId="0" fontId="49" fillId="0" borderId="0" xfId="0" applyFont="1" applyAlignment="1">
      <alignment vertical="top" wrapText="1"/>
    </xf>
    <xf numFmtId="0" fontId="49" fillId="0" borderId="12" xfId="0" applyFont="1" applyBorder="1" applyAlignment="1">
      <alignment horizontal="right" vertical="top" wrapText="1"/>
    </xf>
    <xf numFmtId="0" fontId="56" fillId="0" borderId="0" xfId="0" applyFont="1"/>
    <xf numFmtId="0" fontId="49" fillId="0" borderId="0" xfId="0" applyFont="1" applyAlignment="1">
      <alignment horizontal="center" vertical="top"/>
    </xf>
    <xf numFmtId="0" fontId="52" fillId="0" borderId="15" xfId="0" applyFont="1" applyBorder="1" applyAlignment="1">
      <alignment vertical="top"/>
    </xf>
    <xf numFmtId="0" fontId="48" fillId="0" borderId="16" xfId="0" applyFont="1" applyBorder="1" applyAlignment="1">
      <alignment vertical="top"/>
    </xf>
    <xf numFmtId="0" fontId="48" fillId="0" borderId="17" xfId="0" applyFont="1" applyBorder="1" applyAlignment="1">
      <alignment vertical="top"/>
    </xf>
    <xf numFmtId="0" fontId="48" fillId="0" borderId="3" xfId="0" applyFont="1" applyBorder="1" applyAlignment="1">
      <alignment horizontal="left" vertical="top"/>
    </xf>
    <xf numFmtId="0" fontId="48" fillId="0" borderId="18" xfId="0" applyFont="1" applyBorder="1" applyAlignment="1">
      <alignment vertical="top"/>
    </xf>
    <xf numFmtId="0" fontId="53" fillId="0" borderId="19" xfId="0" applyFont="1" applyBorder="1" applyAlignment="1">
      <alignment horizontal="left" vertical="top"/>
    </xf>
    <xf numFmtId="0" fontId="48" fillId="0" borderId="16" xfId="0" applyFont="1" applyBorder="1" applyAlignment="1">
      <alignment vertical="top" wrapText="1"/>
    </xf>
    <xf numFmtId="0" fontId="53" fillId="0" borderId="3" xfId="0" applyFont="1" applyBorder="1" applyAlignment="1">
      <alignment vertical="top" wrapText="1"/>
    </xf>
    <xf numFmtId="0" fontId="53" fillId="0" borderId="3" xfId="14" applyFont="1" applyBorder="1" applyAlignment="1">
      <alignment vertical="top" wrapText="1"/>
    </xf>
    <xf numFmtId="0" fontId="48" fillId="0" borderId="3" xfId="0" applyFont="1" applyBorder="1" applyAlignment="1">
      <alignment vertical="top" wrapText="1"/>
    </xf>
    <xf numFmtId="0" fontId="57" fillId="0" borderId="0" xfId="0" applyFont="1"/>
    <xf numFmtId="0" fontId="48" fillId="0" borderId="20" xfId="0" applyFont="1" applyBorder="1"/>
    <xf numFmtId="0" fontId="47" fillId="0" borderId="21" xfId="14" applyFont="1" applyBorder="1" applyAlignment="1" applyProtection="1">
      <alignment horizontal="center" vertical="center" wrapText="1"/>
      <protection locked="0"/>
    </xf>
    <xf numFmtId="0" fontId="49" fillId="9" borderId="0" xfId="13" applyFont="1" applyFill="1"/>
    <xf numFmtId="0" fontId="49" fillId="0" borderId="0" xfId="13" applyFont="1"/>
    <xf numFmtId="0" fontId="52" fillId="9" borderId="0" xfId="13" applyFont="1" applyFill="1" applyAlignment="1">
      <alignment horizontal="center" vertical="center" wrapText="1"/>
    </xf>
    <xf numFmtId="0" fontId="52" fillId="0" borderId="0" xfId="13" applyFont="1" applyAlignment="1">
      <alignment horizontal="center" vertical="center" wrapText="1"/>
    </xf>
    <xf numFmtId="0" fontId="58" fillId="9" borderId="0" xfId="13" applyFont="1" applyFill="1"/>
    <xf numFmtId="0" fontId="58" fillId="0" borderId="0" xfId="13" applyFont="1"/>
    <xf numFmtId="0" fontId="52" fillId="0" borderId="15" xfId="14" applyFont="1" applyBorder="1" applyAlignment="1">
      <alignment vertical="top"/>
    </xf>
    <xf numFmtId="0" fontId="48" fillId="0" borderId="22" xfId="14" applyFont="1" applyBorder="1" applyAlignment="1">
      <alignment vertical="top" wrapText="1"/>
    </xf>
    <xf numFmtId="164" fontId="48" fillId="13" borderId="1" xfId="0" applyNumberFormat="1" applyFont="1" applyFill="1" applyBorder="1" applyAlignment="1">
      <alignment horizontal="left" vertical="top" wrapText="1"/>
    </xf>
    <xf numFmtId="164" fontId="48" fillId="13" borderId="17" xfId="0" applyNumberFormat="1" applyFont="1" applyFill="1" applyBorder="1" applyAlignment="1">
      <alignment horizontal="left" vertical="top" wrapText="1"/>
    </xf>
    <xf numFmtId="0" fontId="54" fillId="0" borderId="3" xfId="0" applyFont="1" applyBorder="1" applyAlignment="1">
      <alignment vertical="top" wrapText="1"/>
    </xf>
    <xf numFmtId="0" fontId="52" fillId="13" borderId="15" xfId="0" applyFont="1" applyFill="1" applyBorder="1" applyAlignment="1">
      <alignment horizontal="left" vertical="top" wrapText="1"/>
    </xf>
    <xf numFmtId="0" fontId="52" fillId="13" borderId="16" xfId="0" applyFont="1" applyFill="1" applyBorder="1" applyAlignment="1">
      <alignment vertical="top" wrapText="1"/>
    </xf>
    <xf numFmtId="0" fontId="52" fillId="12" borderId="0" xfId="0" applyFont="1" applyFill="1" applyAlignment="1">
      <alignment vertical="top" wrapText="1"/>
    </xf>
    <xf numFmtId="0" fontId="52" fillId="13" borderId="17" xfId="0" applyFont="1" applyFill="1" applyBorder="1" applyAlignment="1">
      <alignment horizontal="left" vertical="top" wrapText="1"/>
    </xf>
    <xf numFmtId="0" fontId="52" fillId="13" borderId="19" xfId="0" applyFont="1" applyFill="1" applyBorder="1" applyAlignment="1">
      <alignment vertical="top" wrapText="1"/>
    </xf>
    <xf numFmtId="0" fontId="48" fillId="13" borderId="1" xfId="0" applyFont="1" applyFill="1" applyBorder="1" applyAlignment="1">
      <alignment horizontal="left" vertical="top" wrapText="1"/>
    </xf>
    <xf numFmtId="0" fontId="52" fillId="0" borderId="3" xfId="0" applyFont="1" applyBorder="1" applyAlignment="1">
      <alignment vertical="top" wrapText="1"/>
    </xf>
    <xf numFmtId="0" fontId="48" fillId="12" borderId="0" xfId="0" applyFont="1" applyFill="1" applyAlignment="1">
      <alignment vertical="top" wrapText="1"/>
    </xf>
    <xf numFmtId="0" fontId="59" fillId="0" borderId="3" xfId="0" applyFont="1" applyBorder="1" applyAlignment="1">
      <alignment vertical="top" wrapText="1"/>
    </xf>
    <xf numFmtId="0" fontId="52" fillId="13" borderId="21" xfId="0" applyFont="1" applyFill="1" applyBorder="1" applyAlignment="1">
      <alignment vertical="top" wrapText="1"/>
    </xf>
    <xf numFmtId="0" fontId="52" fillId="13" borderId="1" xfId="0" applyFont="1" applyFill="1" applyBorder="1" applyAlignment="1">
      <alignment horizontal="left" vertical="top" wrapText="1"/>
    </xf>
    <xf numFmtId="0" fontId="53" fillId="0" borderId="3" xfId="0" applyFont="1" applyBorder="1" applyAlignment="1">
      <alignment horizontal="left" vertical="top" wrapText="1"/>
    </xf>
    <xf numFmtId="0" fontId="53" fillId="12" borderId="0" xfId="0" applyFont="1" applyFill="1" applyAlignment="1">
      <alignment horizontal="left" vertical="top" wrapText="1"/>
    </xf>
    <xf numFmtId="0" fontId="53" fillId="12" borderId="0" xfId="0" applyFont="1" applyFill="1" applyAlignment="1">
      <alignment vertical="top" wrapText="1"/>
    </xf>
    <xf numFmtId="0" fontId="53" fillId="13" borderId="1" xfId="0" applyFont="1" applyFill="1" applyBorder="1" applyAlignment="1">
      <alignment horizontal="left" vertical="top" wrapText="1"/>
    </xf>
    <xf numFmtId="2" fontId="52" fillId="13" borderId="1" xfId="0" applyNumberFormat="1" applyFont="1" applyFill="1" applyBorder="1" applyAlignment="1">
      <alignment horizontal="left" vertical="top" wrapText="1"/>
    </xf>
    <xf numFmtId="164" fontId="52" fillId="10" borderId="15" xfId="0" applyNumberFormat="1" applyFont="1" applyFill="1" applyBorder="1" applyAlignment="1">
      <alignment horizontal="left" vertical="top"/>
    </xf>
    <xf numFmtId="0" fontId="52" fillId="10" borderId="16" xfId="0" applyFont="1" applyFill="1" applyBorder="1" applyAlignment="1">
      <alignment vertical="top" wrapText="1"/>
    </xf>
    <xf numFmtId="0" fontId="52" fillId="10" borderId="17" xfId="0" applyFont="1" applyFill="1" applyBorder="1" applyAlignment="1">
      <alignment horizontal="left" vertical="top"/>
    </xf>
    <xf numFmtId="0" fontId="52" fillId="10" borderId="19" xfId="0" applyFont="1" applyFill="1" applyBorder="1" applyAlignment="1">
      <alignment vertical="top" wrapText="1"/>
    </xf>
    <xf numFmtId="0" fontId="48" fillId="0" borderId="13" xfId="0" applyFont="1" applyBorder="1" applyAlignment="1">
      <alignment vertical="top" wrapText="1"/>
    </xf>
    <xf numFmtId="0" fontId="48" fillId="0" borderId="14" xfId="0" applyFont="1" applyBorder="1" applyAlignment="1">
      <alignment vertical="top" wrapText="1"/>
    </xf>
    <xf numFmtId="0" fontId="52" fillId="10" borderId="21" xfId="0" applyFont="1" applyFill="1" applyBorder="1" applyAlignment="1">
      <alignment vertical="top" wrapText="1"/>
    </xf>
    <xf numFmtId="0" fontId="52" fillId="0" borderId="13" xfId="0" applyFont="1" applyBorder="1" applyAlignment="1">
      <alignment vertical="top" wrapText="1"/>
    </xf>
    <xf numFmtId="0" fontId="48" fillId="0" borderId="1" xfId="0" applyFont="1" applyBorder="1" applyAlignment="1">
      <alignment vertical="top" wrapText="1"/>
    </xf>
    <xf numFmtId="0" fontId="52" fillId="0" borderId="1" xfId="0" applyFont="1" applyBorder="1" applyAlignment="1">
      <alignment vertical="top" wrapText="1"/>
    </xf>
    <xf numFmtId="0" fontId="53" fillId="0" borderId="13" xfId="0" applyFont="1" applyBorder="1" applyAlignment="1">
      <alignment horizontal="left" vertical="top" wrapText="1"/>
    </xf>
    <xf numFmtId="0" fontId="53" fillId="0" borderId="1" xfId="0" applyFont="1" applyBorder="1" applyAlignment="1">
      <alignment horizontal="left" vertical="top" wrapText="1"/>
    </xf>
    <xf numFmtId="0" fontId="52" fillId="0" borderId="1" xfId="0" applyFont="1" applyBorder="1" applyAlignment="1">
      <alignment horizontal="left" vertical="top" wrapText="1"/>
    </xf>
    <xf numFmtId="0" fontId="52" fillId="12" borderId="0" xfId="0" applyFont="1" applyFill="1" applyAlignment="1">
      <alignment horizontal="left" vertical="top" wrapText="1"/>
    </xf>
    <xf numFmtId="0" fontId="53" fillId="0" borderId="1" xfId="0" applyFont="1" applyBorder="1" applyAlignment="1">
      <alignment vertical="top" wrapText="1"/>
    </xf>
    <xf numFmtId="0" fontId="53" fillId="0" borderId="13" xfId="0" applyFont="1" applyBorder="1" applyAlignment="1">
      <alignment vertical="top" wrapText="1"/>
    </xf>
    <xf numFmtId="2" fontId="52" fillId="10" borderId="17" xfId="0" applyNumberFormat="1" applyFont="1" applyFill="1" applyBorder="1" applyAlignment="1">
      <alignment horizontal="left" vertical="top"/>
    </xf>
    <xf numFmtId="0" fontId="60" fillId="10" borderId="17" xfId="0" applyFont="1" applyFill="1" applyBorder="1" applyAlignment="1">
      <alignment horizontal="left" vertical="top" wrapText="1"/>
    </xf>
    <xf numFmtId="0" fontId="53" fillId="10" borderId="18" xfId="0" applyFont="1" applyFill="1" applyBorder="1" applyAlignment="1">
      <alignment horizontal="left" vertical="top"/>
    </xf>
    <xf numFmtId="0" fontId="52" fillId="10" borderId="0" xfId="0" applyFont="1" applyFill="1" applyAlignment="1">
      <alignment horizontal="left" vertical="top"/>
    </xf>
    <xf numFmtId="0" fontId="59" fillId="0" borderId="13" xfId="0" applyFont="1" applyBorder="1" applyAlignment="1">
      <alignment vertical="top" wrapText="1"/>
    </xf>
    <xf numFmtId="0" fontId="48" fillId="10" borderId="17" xfId="0" applyFont="1" applyFill="1" applyBorder="1" applyAlignment="1">
      <alignment horizontal="left"/>
    </xf>
    <xf numFmtId="0" fontId="48" fillId="0" borderId="1" xfId="0" applyFont="1" applyBorder="1"/>
    <xf numFmtId="0" fontId="52" fillId="7" borderId="0" xfId="0" applyFont="1" applyFill="1" applyAlignment="1">
      <alignment horizontal="left" vertical="top" wrapText="1"/>
    </xf>
    <xf numFmtId="0" fontId="52" fillId="10" borderId="12" xfId="0" applyFont="1" applyFill="1" applyBorder="1" applyAlignment="1">
      <alignment vertical="top" wrapText="1"/>
    </xf>
    <xf numFmtId="2" fontId="52" fillId="10" borderId="0" xfId="0" applyNumberFormat="1" applyFont="1" applyFill="1" applyAlignment="1">
      <alignment horizontal="left" vertical="top"/>
    </xf>
    <xf numFmtId="0" fontId="48" fillId="0" borderId="0" xfId="0" applyFont="1" applyAlignment="1">
      <alignment wrapText="1"/>
    </xf>
    <xf numFmtId="0" fontId="52" fillId="14" borderId="0" xfId="15" applyFont="1" applyFill="1" applyAlignment="1">
      <alignment horizontal="left" vertical="top"/>
    </xf>
    <xf numFmtId="0" fontId="52" fillId="14" borderId="0" xfId="15" applyFont="1" applyFill="1" applyAlignment="1">
      <alignment vertical="top" wrapText="1"/>
    </xf>
    <xf numFmtId="0" fontId="48" fillId="14" borderId="0" xfId="15" applyFont="1" applyFill="1" applyAlignment="1">
      <alignment vertical="top"/>
    </xf>
    <xf numFmtId="0" fontId="49" fillId="14" borderId="0" xfId="15" applyFont="1" applyFill="1" applyAlignment="1">
      <alignment vertical="top" wrapText="1"/>
    </xf>
    <xf numFmtId="0" fontId="48" fillId="0" borderId="0" xfId="15" applyFont="1"/>
    <xf numFmtId="0" fontId="52" fillId="14" borderId="13" xfId="15" applyFont="1" applyFill="1" applyBorder="1" applyAlignment="1">
      <alignment horizontal="left" vertical="top" wrapText="1"/>
    </xf>
    <xf numFmtId="0" fontId="52" fillId="14" borderId="13" xfId="15" applyFont="1" applyFill="1" applyBorder="1" applyAlignment="1">
      <alignment vertical="top" wrapText="1"/>
    </xf>
    <xf numFmtId="0" fontId="52" fillId="14" borderId="13" xfId="15" applyFont="1" applyFill="1" applyBorder="1" applyAlignment="1">
      <alignment vertical="top"/>
    </xf>
    <xf numFmtId="0" fontId="52" fillId="14" borderId="23" xfId="15" applyFont="1" applyFill="1" applyBorder="1" applyAlignment="1">
      <alignment horizontal="left" vertical="top"/>
    </xf>
    <xf numFmtId="0" fontId="52" fillId="14" borderId="24" xfId="15" applyFont="1" applyFill="1" applyBorder="1" applyAlignment="1">
      <alignment vertical="top" wrapText="1"/>
    </xf>
    <xf numFmtId="0" fontId="52" fillId="14" borderId="14" xfId="15" applyFont="1" applyFill="1" applyBorder="1" applyAlignment="1">
      <alignment horizontal="left" vertical="top"/>
    </xf>
    <xf numFmtId="0" fontId="48" fillId="0" borderId="14" xfId="15" applyFont="1" applyBorder="1" applyAlignment="1">
      <alignment vertical="top" wrapText="1"/>
    </xf>
    <xf numFmtId="0" fontId="48" fillId="0" borderId="14" xfId="15" applyFont="1" applyBorder="1" applyAlignment="1">
      <alignment vertical="top"/>
    </xf>
    <xf numFmtId="0" fontId="49" fillId="0" borderId="14" xfId="15" applyFont="1" applyBorder="1" applyAlignment="1">
      <alignment vertical="top" wrapText="1"/>
    </xf>
    <xf numFmtId="0" fontId="52" fillId="14" borderId="12" xfId="15" applyFont="1" applyFill="1" applyBorder="1" applyAlignment="1">
      <alignment horizontal="left" vertical="top"/>
    </xf>
    <xf numFmtId="0" fontId="48" fillId="0" borderId="12" xfId="15" applyFont="1" applyBorder="1" applyAlignment="1">
      <alignment vertical="top" wrapText="1"/>
    </xf>
    <xf numFmtId="0" fontId="48" fillId="0" borderId="12" xfId="15" applyFont="1" applyBorder="1" applyAlignment="1">
      <alignment vertical="top"/>
    </xf>
    <xf numFmtId="0" fontId="49" fillId="0" borderId="12" xfId="15" applyFont="1" applyBorder="1" applyAlignment="1">
      <alignment vertical="top" wrapText="1"/>
    </xf>
    <xf numFmtId="0" fontId="52" fillId="14" borderId="22" xfId="15" applyFont="1" applyFill="1" applyBorder="1" applyAlignment="1">
      <alignment vertical="top" wrapText="1"/>
    </xf>
    <xf numFmtId="0" fontId="52" fillId="14" borderId="23" xfId="15" applyFont="1" applyFill="1" applyBorder="1" applyAlignment="1">
      <alignment horizontal="left" vertical="top" wrapText="1"/>
    </xf>
    <xf numFmtId="2" fontId="52" fillId="14" borderId="23" xfId="15" applyNumberFormat="1" applyFont="1" applyFill="1" applyBorder="1" applyAlignment="1">
      <alignment horizontal="left" vertical="top"/>
    </xf>
    <xf numFmtId="0" fontId="52" fillId="14" borderId="20" xfId="15" applyFont="1" applyFill="1" applyBorder="1" applyAlignment="1">
      <alignment vertical="top" wrapText="1"/>
    </xf>
    <xf numFmtId="0" fontId="49" fillId="14" borderId="3" xfId="15" applyFont="1" applyFill="1" applyBorder="1" applyAlignment="1">
      <alignment vertical="top" wrapText="1"/>
    </xf>
    <xf numFmtId="0" fontId="48" fillId="14" borderId="20" xfId="15" applyFont="1" applyFill="1" applyBorder="1" applyAlignment="1">
      <alignment vertical="top"/>
    </xf>
    <xf numFmtId="0" fontId="49" fillId="14" borderId="19" xfId="15" applyFont="1" applyFill="1" applyBorder="1" applyAlignment="1">
      <alignment vertical="top" wrapText="1"/>
    </xf>
    <xf numFmtId="0" fontId="48" fillId="14" borderId="24" xfId="15" applyFont="1" applyFill="1" applyBorder="1" applyAlignment="1">
      <alignment vertical="top"/>
    </xf>
    <xf numFmtId="0" fontId="49" fillId="14" borderId="21" xfId="15" applyFont="1" applyFill="1" applyBorder="1" applyAlignment="1">
      <alignment vertical="top" wrapText="1"/>
    </xf>
    <xf numFmtId="0" fontId="48" fillId="14" borderId="22" xfId="15" applyFont="1" applyFill="1" applyBorder="1" applyAlignment="1">
      <alignment vertical="top"/>
    </xf>
    <xf numFmtId="0" fontId="49" fillId="14" borderId="16" xfId="15" applyFont="1" applyFill="1" applyBorder="1" applyAlignment="1">
      <alignment vertical="top" wrapText="1"/>
    </xf>
    <xf numFmtId="0" fontId="61" fillId="14" borderId="20" xfId="15" applyFont="1" applyFill="1" applyBorder="1" applyAlignment="1">
      <alignment vertical="top" wrapText="1"/>
    </xf>
    <xf numFmtId="0" fontId="52" fillId="10" borderId="23" xfId="15" applyFont="1" applyFill="1" applyBorder="1" applyAlignment="1">
      <alignment horizontal="left" vertical="top"/>
    </xf>
    <xf numFmtId="0" fontId="52" fillId="10" borderId="24" xfId="15" applyFont="1" applyFill="1" applyBorder="1" applyAlignment="1">
      <alignment vertical="top" wrapText="1"/>
    </xf>
    <xf numFmtId="0" fontId="52" fillId="14" borderId="15" xfId="15" applyFont="1" applyFill="1" applyBorder="1" applyAlignment="1">
      <alignment horizontal="left" vertical="top" wrapText="1"/>
    </xf>
    <xf numFmtId="0" fontId="48" fillId="14" borderId="24" xfId="0" applyFont="1" applyFill="1" applyBorder="1" applyAlignment="1">
      <alignment vertical="top"/>
    </xf>
    <xf numFmtId="0" fontId="48" fillId="14" borderId="21" xfId="0" applyFont="1" applyFill="1" applyBorder="1" applyAlignment="1">
      <alignment vertical="top"/>
    </xf>
    <xf numFmtId="0" fontId="48" fillId="14" borderId="24" xfId="0" applyFont="1" applyFill="1" applyBorder="1" applyAlignment="1">
      <alignment vertical="top" wrapText="1"/>
    </xf>
    <xf numFmtId="0" fontId="48" fillId="14" borderId="21" xfId="0" applyFont="1" applyFill="1" applyBorder="1" applyAlignment="1">
      <alignment vertical="top" wrapText="1"/>
    </xf>
    <xf numFmtId="0" fontId="48" fillId="10" borderId="24" xfId="0" applyFont="1" applyFill="1" applyBorder="1" applyAlignment="1">
      <alignment vertical="top" wrapText="1"/>
    </xf>
    <xf numFmtId="0" fontId="48" fillId="10" borderId="21" xfId="0" applyFont="1" applyFill="1" applyBorder="1" applyAlignment="1">
      <alignment vertical="top" wrapText="1"/>
    </xf>
    <xf numFmtId="0" fontId="48" fillId="14" borderId="22" xfId="0" applyFont="1" applyFill="1" applyBorder="1" applyAlignment="1">
      <alignment vertical="top" wrapText="1"/>
    </xf>
    <xf numFmtId="0" fontId="48" fillId="14" borderId="16" xfId="0" applyFont="1" applyFill="1" applyBorder="1" applyAlignment="1">
      <alignment vertical="top" wrapText="1"/>
    </xf>
    <xf numFmtId="0" fontId="48" fillId="14" borderId="20" xfId="0" applyFont="1" applyFill="1" applyBorder="1" applyAlignment="1">
      <alignment vertical="top" wrapText="1"/>
    </xf>
    <xf numFmtId="0" fontId="48" fillId="14" borderId="19" xfId="0" applyFont="1" applyFill="1" applyBorder="1" applyAlignment="1">
      <alignment vertical="top" wrapText="1"/>
    </xf>
    <xf numFmtId="0" fontId="48" fillId="14" borderId="0" xfId="0" applyFont="1" applyFill="1" applyAlignment="1">
      <alignment vertical="top" wrapText="1"/>
    </xf>
    <xf numFmtId="0" fontId="48" fillId="14" borderId="3" xfId="0" applyFont="1" applyFill="1" applyBorder="1" applyAlignment="1">
      <alignment vertical="top" wrapText="1"/>
    </xf>
    <xf numFmtId="0" fontId="48" fillId="14" borderId="0" xfId="0" applyFont="1" applyFill="1" applyAlignment="1">
      <alignment vertical="top"/>
    </xf>
    <xf numFmtId="0" fontId="48" fillId="14" borderId="3" xfId="0" applyFont="1" applyFill="1" applyBorder="1" applyAlignment="1">
      <alignment vertical="top"/>
    </xf>
    <xf numFmtId="0" fontId="48" fillId="14" borderId="20" xfId="0" applyFont="1" applyFill="1" applyBorder="1" applyAlignment="1">
      <alignment vertical="top"/>
    </xf>
    <xf numFmtId="0" fontId="48" fillId="14" borderId="19" xfId="0" applyFont="1" applyFill="1" applyBorder="1" applyAlignment="1">
      <alignment vertical="top"/>
    </xf>
    <xf numFmtId="0" fontId="55" fillId="10" borderId="0" xfId="0" applyFont="1" applyFill="1" applyAlignment="1">
      <alignment vertical="top"/>
    </xf>
    <xf numFmtId="0" fontId="49" fillId="10" borderId="0" xfId="0" applyFont="1" applyFill="1" applyAlignment="1">
      <alignment vertical="top"/>
    </xf>
    <xf numFmtId="0" fontId="55" fillId="10" borderId="12" xfId="0" applyFont="1" applyFill="1" applyBorder="1" applyAlignment="1">
      <alignment vertical="top"/>
    </xf>
    <xf numFmtId="0" fontId="55" fillId="10" borderId="12" xfId="0" applyFont="1" applyFill="1" applyBorder="1" applyAlignment="1">
      <alignment vertical="top" wrapText="1"/>
    </xf>
    <xf numFmtId="0" fontId="55" fillId="10" borderId="0" xfId="0" applyFont="1" applyFill="1" applyAlignment="1">
      <alignment vertical="top" wrapText="1"/>
    </xf>
    <xf numFmtId="0" fontId="52" fillId="13" borderId="12" xfId="0" applyFont="1" applyFill="1" applyBorder="1" applyAlignment="1">
      <alignment horizontal="left" vertical="top" wrapText="1"/>
    </xf>
    <xf numFmtId="0" fontId="53" fillId="15" borderId="14" xfId="0" applyFont="1" applyFill="1" applyBorder="1" applyAlignment="1">
      <alignment vertical="top" wrapText="1"/>
    </xf>
    <xf numFmtId="0" fontId="53" fillId="15" borderId="12" xfId="0" applyFont="1" applyFill="1" applyBorder="1" applyAlignment="1">
      <alignment vertical="top" wrapText="1"/>
    </xf>
    <xf numFmtId="0" fontId="52" fillId="0" borderId="0" xfId="0" applyFont="1" applyAlignment="1">
      <alignment horizontal="left" vertical="top" wrapText="1"/>
    </xf>
    <xf numFmtId="0" fontId="48" fillId="7" borderId="0" xfId="0" applyFont="1" applyFill="1" applyAlignment="1">
      <alignment horizontal="left" vertical="top" wrapText="1"/>
    </xf>
    <xf numFmtId="0" fontId="48" fillId="0" borderId="3" xfId="0" applyFont="1" applyBorder="1" applyAlignment="1">
      <alignment horizontal="left" vertical="top" wrapText="1"/>
    </xf>
    <xf numFmtId="0" fontId="62" fillId="13" borderId="1" xfId="0" applyFont="1" applyFill="1" applyBorder="1" applyAlignment="1">
      <alignment horizontal="left" vertical="top" wrapText="1"/>
    </xf>
    <xf numFmtId="0" fontId="48" fillId="13" borderId="17" xfId="0" applyFont="1" applyFill="1" applyBorder="1" applyAlignment="1">
      <alignment horizontal="left" vertical="top" wrapText="1"/>
    </xf>
    <xf numFmtId="0" fontId="63" fillId="13" borderId="17" xfId="0" applyFont="1" applyFill="1" applyBorder="1" applyAlignment="1">
      <alignment horizontal="left" vertical="top" wrapText="1"/>
    </xf>
    <xf numFmtId="0" fontId="53" fillId="0" borderId="14" xfId="0" applyFont="1" applyBorder="1" applyAlignment="1">
      <alignment vertical="top" wrapText="1"/>
    </xf>
    <xf numFmtId="0" fontId="56" fillId="0" borderId="3" xfId="0" applyFont="1" applyBorder="1" applyAlignment="1">
      <alignment vertical="top" wrapText="1"/>
    </xf>
    <xf numFmtId="164" fontId="63" fillId="13" borderId="1" xfId="0" applyNumberFormat="1" applyFont="1" applyFill="1" applyBorder="1" applyAlignment="1">
      <alignment horizontal="left" vertical="top" wrapText="1"/>
    </xf>
    <xf numFmtId="0" fontId="64" fillId="10" borderId="0" xfId="0" applyFont="1" applyFill="1" applyAlignment="1">
      <alignment vertical="top" wrapText="1"/>
    </xf>
    <xf numFmtId="0" fontId="63" fillId="13" borderId="1" xfId="0" applyFont="1" applyFill="1" applyBorder="1" applyAlignment="1">
      <alignment horizontal="left" vertical="top" wrapText="1"/>
    </xf>
    <xf numFmtId="0" fontId="62" fillId="13" borderId="17" xfId="0" applyFont="1" applyFill="1" applyBorder="1" applyAlignment="1">
      <alignment horizontal="left" vertical="top" wrapText="1"/>
    </xf>
    <xf numFmtId="0" fontId="62" fillId="13" borderId="21" xfId="0" applyFont="1" applyFill="1" applyBorder="1" applyAlignment="1">
      <alignment vertical="top" wrapText="1"/>
    </xf>
    <xf numFmtId="0" fontId="65" fillId="12" borderId="0" xfId="0" applyFont="1" applyFill="1" applyAlignment="1">
      <alignment vertical="top" wrapText="1"/>
    </xf>
    <xf numFmtId="0" fontId="65" fillId="0" borderId="0" xfId="0" applyFont="1" applyAlignment="1">
      <alignment vertical="top" wrapText="1"/>
    </xf>
    <xf numFmtId="0" fontId="66" fillId="0" borderId="0" xfId="0" applyFont="1"/>
    <xf numFmtId="0" fontId="66" fillId="13" borderId="1" xfId="0" applyFont="1" applyFill="1" applyBorder="1" applyAlignment="1">
      <alignment horizontal="left" vertical="top" wrapText="1"/>
    </xf>
    <xf numFmtId="0" fontId="66" fillId="0" borderId="3" xfId="0" applyFont="1" applyBorder="1" applyAlignment="1">
      <alignment vertical="top" wrapText="1"/>
    </xf>
    <xf numFmtId="0" fontId="66" fillId="12" borderId="0" xfId="0" applyFont="1" applyFill="1" applyAlignment="1">
      <alignment vertical="top" wrapText="1"/>
    </xf>
    <xf numFmtId="0" fontId="66" fillId="0" borderId="0" xfId="0" applyFont="1" applyAlignment="1">
      <alignment vertical="top" wrapText="1"/>
    </xf>
    <xf numFmtId="0" fontId="48" fillId="10" borderId="12" xfId="0" applyFont="1" applyFill="1" applyBorder="1" applyAlignment="1">
      <alignment vertical="top" wrapText="1"/>
    </xf>
    <xf numFmtId="0" fontId="67" fillId="10" borderId="0" xfId="0" applyFont="1" applyFill="1" applyAlignment="1">
      <alignment vertical="top"/>
    </xf>
    <xf numFmtId="0" fontId="68" fillId="10" borderId="3" xfId="0" applyFont="1" applyFill="1" applyBorder="1" applyAlignment="1">
      <alignment vertical="top" wrapText="1"/>
    </xf>
    <xf numFmtId="0" fontId="54" fillId="10" borderId="3" xfId="0" applyFont="1" applyFill="1" applyBorder="1" applyAlignment="1">
      <alignment vertical="top" wrapText="1"/>
    </xf>
    <xf numFmtId="0" fontId="62" fillId="10" borderId="3" xfId="0" applyFont="1" applyFill="1" applyBorder="1" applyAlignment="1">
      <alignment vertical="top" wrapText="1"/>
    </xf>
    <xf numFmtId="0" fontId="53" fillId="10" borderId="3" xfId="0" applyFont="1" applyFill="1" applyBorder="1" applyAlignment="1">
      <alignment vertical="top" wrapText="1"/>
    </xf>
    <xf numFmtId="0" fontId="63" fillId="10" borderId="3" xfId="0" applyFont="1" applyFill="1" applyBorder="1" applyAlignment="1">
      <alignment vertical="top" wrapText="1"/>
    </xf>
    <xf numFmtId="0" fontId="52" fillId="11" borderId="12" xfId="0" applyFont="1" applyFill="1" applyBorder="1" applyAlignment="1">
      <alignment vertical="top" wrapText="1"/>
    </xf>
    <xf numFmtId="0" fontId="69" fillId="0" borderId="0" xfId="0" applyFont="1" applyAlignment="1">
      <alignment horizontal="left" vertical="top" wrapText="1"/>
    </xf>
    <xf numFmtId="0" fontId="70" fillId="12" borderId="0" xfId="0" applyFont="1" applyFill="1"/>
    <xf numFmtId="0" fontId="70" fillId="0" borderId="0" xfId="0" applyFont="1"/>
    <xf numFmtId="0" fontId="70" fillId="16" borderId="0" xfId="0" applyFont="1" applyFill="1"/>
    <xf numFmtId="0" fontId="59" fillId="0" borderId="1" xfId="0" applyFont="1" applyBorder="1" applyAlignment="1">
      <alignment vertical="top" wrapText="1"/>
    </xf>
    <xf numFmtId="0" fontId="52" fillId="10" borderId="22" xfId="15" applyFont="1" applyFill="1" applyBorder="1" applyAlignment="1">
      <alignment vertical="top" wrapText="1"/>
    </xf>
    <xf numFmtId="0" fontId="52" fillId="10" borderId="20" xfId="15" applyFont="1" applyFill="1" applyBorder="1" applyAlignment="1">
      <alignment vertical="top" wrapText="1"/>
    </xf>
    <xf numFmtId="0" fontId="49" fillId="12" borderId="0" xfId="0" applyFont="1" applyFill="1" applyAlignment="1">
      <alignment vertical="top" wrapText="1"/>
    </xf>
    <xf numFmtId="0" fontId="49" fillId="12" borderId="0" xfId="0" applyFont="1" applyFill="1"/>
    <xf numFmtId="0" fontId="55" fillId="12" borderId="0" xfId="0" applyFont="1" applyFill="1" applyAlignment="1">
      <alignment vertical="top" wrapText="1"/>
    </xf>
    <xf numFmtId="0" fontId="49" fillId="12" borderId="12" xfId="0" applyFont="1" applyFill="1" applyBorder="1" applyAlignment="1">
      <alignment vertical="top" wrapText="1"/>
    </xf>
    <xf numFmtId="0" fontId="55" fillId="10" borderId="13" xfId="0" applyFont="1" applyFill="1" applyBorder="1" applyAlignment="1">
      <alignment vertical="top"/>
    </xf>
    <xf numFmtId="0" fontId="55" fillId="17" borderId="12" xfId="0" applyFont="1" applyFill="1" applyBorder="1" applyAlignment="1">
      <alignment vertical="top"/>
    </xf>
    <xf numFmtId="0" fontId="55" fillId="17" borderId="25" xfId="0" applyFont="1" applyFill="1" applyBorder="1" applyAlignment="1">
      <alignment vertical="top" wrapText="1"/>
    </xf>
    <xf numFmtId="0" fontId="55" fillId="17" borderId="26" xfId="0" applyFont="1" applyFill="1" applyBorder="1" applyAlignment="1">
      <alignment vertical="top"/>
    </xf>
    <xf numFmtId="0" fontId="55" fillId="17" borderId="27" xfId="0" applyFont="1" applyFill="1" applyBorder="1" applyAlignment="1">
      <alignment vertical="top"/>
    </xf>
    <xf numFmtId="0" fontId="49" fillId="17" borderId="28" xfId="0" applyFont="1" applyFill="1" applyBorder="1" applyAlignment="1">
      <alignment vertical="top"/>
    </xf>
    <xf numFmtId="0" fontId="55" fillId="10" borderId="23" xfId="0" applyFont="1" applyFill="1" applyBorder="1" applyAlignment="1">
      <alignment vertical="top" wrapText="1"/>
    </xf>
    <xf numFmtId="0" fontId="55" fillId="17" borderId="12" xfId="0" applyFont="1" applyFill="1" applyBorder="1" applyAlignment="1">
      <alignment vertical="top" wrapText="1"/>
    </xf>
    <xf numFmtId="0" fontId="55" fillId="17" borderId="29" xfId="0" applyFont="1" applyFill="1" applyBorder="1" applyAlignment="1">
      <alignment vertical="top" wrapText="1"/>
    </xf>
    <xf numFmtId="0" fontId="55" fillId="17" borderId="14" xfId="0" applyFont="1" applyFill="1" applyBorder="1" applyAlignment="1">
      <alignment vertical="top" wrapText="1"/>
    </xf>
    <xf numFmtId="0" fontId="55" fillId="17" borderId="30" xfId="0" applyFont="1" applyFill="1" applyBorder="1" applyAlignment="1">
      <alignment vertical="top" wrapText="1"/>
    </xf>
    <xf numFmtId="0" fontId="55" fillId="17" borderId="31" xfId="0" applyFont="1" applyFill="1" applyBorder="1" applyAlignment="1">
      <alignment vertical="top" wrapText="1"/>
    </xf>
    <xf numFmtId="0" fontId="55" fillId="17" borderId="6" xfId="0" applyFont="1" applyFill="1" applyBorder="1" applyAlignment="1">
      <alignment vertical="top" wrapText="1"/>
    </xf>
    <xf numFmtId="0" fontId="55" fillId="10" borderId="21" xfId="0" applyFont="1" applyFill="1" applyBorder="1" applyAlignment="1">
      <alignment vertical="top" wrapText="1"/>
    </xf>
    <xf numFmtId="0" fontId="71" fillId="0" borderId="12" xfId="0" applyFont="1" applyBorder="1" applyAlignment="1">
      <alignment vertical="top" wrapText="1"/>
    </xf>
    <xf numFmtId="0" fontId="71" fillId="0" borderId="0" xfId="0" applyFont="1" applyAlignment="1">
      <alignment vertical="top" wrapText="1"/>
    </xf>
    <xf numFmtId="0" fontId="49" fillId="0" borderId="12" xfId="0" applyFont="1" applyBorder="1" applyAlignment="1">
      <alignment vertical="top"/>
    </xf>
    <xf numFmtId="0" fontId="52" fillId="0" borderId="16" xfId="0" applyFont="1" applyBorder="1" applyAlignment="1">
      <alignment vertical="top" wrapText="1"/>
    </xf>
    <xf numFmtId="0" fontId="73" fillId="0" borderId="14" xfId="0" applyFont="1" applyBorder="1" applyAlignment="1">
      <alignment vertical="top" wrapText="1"/>
    </xf>
    <xf numFmtId="0" fontId="73" fillId="0" borderId="0" xfId="0" applyFont="1" applyAlignment="1">
      <alignment vertical="top" wrapText="1"/>
    </xf>
    <xf numFmtId="0" fontId="55" fillId="11" borderId="24" xfId="11" applyFont="1" applyFill="1" applyBorder="1" applyAlignment="1">
      <alignment horizontal="left" vertical="center" wrapText="1"/>
    </xf>
    <xf numFmtId="0" fontId="55" fillId="11" borderId="21" xfId="11" applyFont="1" applyFill="1" applyBorder="1" applyAlignment="1">
      <alignment horizontal="left" vertical="center" wrapText="1"/>
    </xf>
    <xf numFmtId="0" fontId="55" fillId="11" borderId="23" xfId="11" applyFont="1" applyFill="1" applyBorder="1" applyAlignment="1">
      <alignment horizontal="left" vertical="center"/>
    </xf>
    <xf numFmtId="0" fontId="74" fillId="11" borderId="24" xfId="0" applyFont="1" applyFill="1" applyBorder="1"/>
    <xf numFmtId="0" fontId="55" fillId="11" borderId="21" xfId="0" applyFont="1" applyFill="1" applyBorder="1" applyAlignment="1">
      <alignment wrapText="1"/>
    </xf>
    <xf numFmtId="0" fontId="55" fillId="11" borderId="12" xfId="11" applyFont="1" applyFill="1" applyBorder="1" applyAlignment="1">
      <alignment vertical="center" textRotation="90" wrapText="1"/>
    </xf>
    <xf numFmtId="0" fontId="75" fillId="0" borderId="12" xfId="0" applyFont="1" applyBorder="1"/>
    <xf numFmtId="0" fontId="49" fillId="18" borderId="12" xfId="0" applyFont="1" applyFill="1" applyBorder="1"/>
    <xf numFmtId="0" fontId="49" fillId="18" borderId="12" xfId="0" applyFont="1" applyFill="1" applyBorder="1" applyAlignment="1">
      <alignment wrapText="1"/>
    </xf>
    <xf numFmtId="0" fontId="49" fillId="0" borderId="12" xfId="0" applyFont="1" applyBorder="1"/>
    <xf numFmtId="0" fontId="49" fillId="0" borderId="12" xfId="0" applyFont="1" applyBorder="1" applyAlignment="1">
      <alignment wrapText="1"/>
    </xf>
    <xf numFmtId="0" fontId="49" fillId="0" borderId="0" xfId="0" applyFont="1" applyAlignment="1">
      <alignment wrapText="1"/>
    </xf>
    <xf numFmtId="164" fontId="52" fillId="13" borderId="15" xfId="0" applyNumberFormat="1" applyFont="1" applyFill="1" applyBorder="1" applyAlignment="1" applyProtection="1">
      <alignment horizontal="left" vertical="top" wrapText="1"/>
      <protection locked="0"/>
    </xf>
    <xf numFmtId="0" fontId="52" fillId="13" borderId="22" xfId="0" applyFont="1" applyFill="1" applyBorder="1" applyAlignment="1" applyProtection="1">
      <alignment vertical="top"/>
      <protection locked="0"/>
    </xf>
    <xf numFmtId="0" fontId="68" fillId="13" borderId="22" xfId="0" applyFont="1" applyFill="1" applyBorder="1" applyAlignment="1" applyProtection="1">
      <alignment vertical="top" wrapText="1"/>
      <protection locked="0"/>
    </xf>
    <xf numFmtId="0" fontId="56" fillId="13" borderId="40" xfId="0" applyFont="1" applyFill="1" applyBorder="1" applyAlignment="1" applyProtection="1">
      <alignment vertical="top" wrapText="1"/>
      <protection locked="0"/>
    </xf>
    <xf numFmtId="0" fontId="48" fillId="12" borderId="0" xfId="0" applyFont="1" applyFill="1" applyAlignment="1" applyProtection="1">
      <alignment vertical="top" wrapText="1"/>
      <protection locked="0"/>
    </xf>
    <xf numFmtId="164" fontId="52" fillId="13" borderId="17" xfId="0" applyNumberFormat="1" applyFont="1" applyFill="1" applyBorder="1" applyAlignment="1" applyProtection="1">
      <alignment horizontal="left" vertical="top" wrapText="1"/>
      <protection locked="0"/>
    </xf>
    <xf numFmtId="0" fontId="52" fillId="13" borderId="20" xfId="0" applyFont="1" applyFill="1" applyBorder="1" applyAlignment="1" applyProtection="1">
      <alignment vertical="top" wrapText="1"/>
      <protection locked="0"/>
    </xf>
    <xf numFmtId="0" fontId="76" fillId="13" borderId="19" xfId="0" applyFont="1" applyFill="1" applyBorder="1" applyAlignment="1" applyProtection="1">
      <alignment vertical="top" wrapText="1"/>
      <protection locked="0"/>
    </xf>
    <xf numFmtId="164" fontId="48" fillId="13" borderId="17" xfId="0" applyNumberFormat="1" applyFont="1" applyFill="1" applyBorder="1" applyAlignment="1" applyProtection="1">
      <alignment horizontal="left" vertical="top" wrapText="1"/>
      <protection locked="0"/>
    </xf>
    <xf numFmtId="0" fontId="48" fillId="0" borderId="15" xfId="0" applyFont="1" applyBorder="1" applyAlignment="1" applyProtection="1">
      <alignment vertical="top" wrapText="1"/>
      <protection locked="0"/>
    </xf>
    <xf numFmtId="0" fontId="72" fillId="0" borderId="22" xfId="0" applyFont="1" applyBorder="1" applyAlignment="1" applyProtection="1">
      <alignment vertical="top" wrapText="1"/>
      <protection locked="0"/>
    </xf>
    <xf numFmtId="0" fontId="54" fillId="0" borderId="16" xfId="0" applyFont="1" applyBorder="1" applyAlignment="1" applyProtection="1">
      <alignment vertical="top" wrapText="1"/>
      <protection locked="0"/>
    </xf>
    <xf numFmtId="0" fontId="48" fillId="0" borderId="17" xfId="0" applyFont="1" applyBorder="1" applyAlignment="1" applyProtection="1">
      <alignment vertical="top" wrapText="1"/>
      <protection locked="0"/>
    </xf>
    <xf numFmtId="0" fontId="72" fillId="0" borderId="0" xfId="0" applyFont="1" applyAlignment="1" applyProtection="1">
      <alignment vertical="top" wrapText="1"/>
      <protection locked="0"/>
    </xf>
    <xf numFmtId="0" fontId="49" fillId="10" borderId="17" xfId="0" applyFont="1" applyFill="1" applyBorder="1" applyAlignment="1">
      <alignment vertical="top" wrapText="1"/>
    </xf>
    <xf numFmtId="0" fontId="48" fillId="0" borderId="0" xfId="0" applyFont="1" applyAlignment="1" applyProtection="1">
      <alignment vertical="top"/>
      <protection locked="0"/>
    </xf>
    <xf numFmtId="0" fontId="63" fillId="10" borderId="0" xfId="0" applyFont="1" applyFill="1" applyAlignment="1">
      <alignment vertical="top" wrapText="1"/>
    </xf>
    <xf numFmtId="164" fontId="48" fillId="13" borderId="0" xfId="0" applyNumberFormat="1" applyFont="1" applyFill="1" applyAlignment="1" applyProtection="1">
      <alignment horizontal="left" vertical="top" wrapText="1"/>
      <protection locked="0"/>
    </xf>
    <xf numFmtId="0" fontId="48" fillId="0" borderId="0" xfId="0" applyFont="1" applyAlignment="1" applyProtection="1">
      <alignment vertical="top" wrapText="1"/>
      <protection locked="0"/>
    </xf>
    <xf numFmtId="0" fontId="56" fillId="0" borderId="0" xfId="0" applyFont="1" applyAlignment="1" applyProtection="1">
      <alignment vertical="top" wrapText="1"/>
      <protection locked="0"/>
    </xf>
    <xf numFmtId="0" fontId="52" fillId="13" borderId="24" xfId="0" applyFont="1" applyFill="1" applyBorder="1" applyAlignment="1" applyProtection="1">
      <alignment vertical="top"/>
      <protection locked="0"/>
    </xf>
    <xf numFmtId="0" fontId="56" fillId="13" borderId="21" xfId="0" applyFont="1" applyFill="1" applyBorder="1" applyAlignment="1" applyProtection="1">
      <alignment vertical="top" wrapText="1"/>
      <protection locked="0"/>
    </xf>
    <xf numFmtId="164" fontId="48" fillId="13" borderId="1" xfId="0" applyNumberFormat="1" applyFont="1" applyFill="1" applyBorder="1" applyAlignment="1" applyProtection="1">
      <alignment horizontal="left" vertical="top" wrapText="1"/>
      <protection locked="0"/>
    </xf>
    <xf numFmtId="0" fontId="48" fillId="0" borderId="40" xfId="0" applyFont="1" applyBorder="1" applyAlignment="1" applyProtection="1">
      <alignment vertical="top" wrapText="1"/>
      <protection locked="0"/>
    </xf>
    <xf numFmtId="0" fontId="56" fillId="0" borderId="3" xfId="0" applyFont="1" applyBorder="1" applyAlignment="1" applyProtection="1">
      <alignment vertical="top" wrapText="1"/>
      <protection locked="0"/>
    </xf>
    <xf numFmtId="0" fontId="77" fillId="0" borderId="3" xfId="0" applyFont="1" applyBorder="1" applyAlignment="1" applyProtection="1">
      <alignment vertical="top" wrapText="1"/>
      <protection locked="0"/>
    </xf>
    <xf numFmtId="0" fontId="54" fillId="0" borderId="3" xfId="0" applyFont="1" applyBorder="1" applyAlignment="1" applyProtection="1">
      <alignment vertical="top" wrapText="1"/>
      <protection locked="0"/>
    </xf>
    <xf numFmtId="0" fontId="48" fillId="18" borderId="0" xfId="0" applyFont="1" applyFill="1" applyAlignment="1" applyProtection="1">
      <alignment vertical="top" wrapText="1"/>
      <protection locked="0"/>
    </xf>
    <xf numFmtId="0" fontId="52" fillId="13" borderId="24" xfId="0" applyFont="1" applyFill="1" applyBorder="1" applyAlignment="1" applyProtection="1">
      <alignment vertical="top" wrapText="1"/>
      <protection locked="0"/>
    </xf>
    <xf numFmtId="0" fontId="48" fillId="13" borderId="24" xfId="0" applyFont="1" applyFill="1" applyBorder="1" applyAlignment="1" applyProtection="1">
      <alignment vertical="top" wrapText="1"/>
      <protection locked="0"/>
    </xf>
    <xf numFmtId="0" fontId="48" fillId="0" borderId="24" xfId="0" applyFont="1" applyBorder="1" applyAlignment="1" applyProtection="1">
      <alignment vertical="top" wrapText="1"/>
      <protection locked="0"/>
    </xf>
    <xf numFmtId="0" fontId="56" fillId="0" borderId="16" xfId="0" applyFont="1" applyBorder="1" applyAlignment="1" applyProtection="1">
      <alignment vertical="top" wrapText="1"/>
      <protection locked="0"/>
    </xf>
    <xf numFmtId="0" fontId="76" fillId="13" borderId="21" xfId="0" applyFont="1" applyFill="1" applyBorder="1" applyAlignment="1" applyProtection="1">
      <alignment vertical="top" wrapText="1"/>
      <protection locked="0"/>
    </xf>
    <xf numFmtId="0" fontId="77" fillId="0" borderId="0" xfId="0" applyFont="1" applyAlignment="1" applyProtection="1">
      <alignment vertical="top"/>
      <protection locked="0"/>
    </xf>
    <xf numFmtId="0" fontId="48" fillId="10" borderId="0" xfId="0" applyFont="1" applyFill="1" applyAlignment="1">
      <alignment vertical="top" wrapText="1"/>
    </xf>
    <xf numFmtId="2" fontId="72" fillId="0" borderId="0" xfId="0" applyNumberFormat="1" applyFont="1" applyAlignment="1" applyProtection="1">
      <alignment vertical="top" wrapText="1"/>
      <protection locked="0"/>
    </xf>
    <xf numFmtId="0" fontId="56" fillId="0" borderId="3" xfId="0" applyFont="1" applyBorder="1" applyAlignment="1" applyProtection="1">
      <alignment vertical="top"/>
      <protection locked="0"/>
    </xf>
    <xf numFmtId="0" fontId="48" fillId="0" borderId="41" xfId="0" applyFont="1" applyBorder="1" applyAlignment="1" applyProtection="1">
      <alignment vertical="top" wrapText="1"/>
      <protection locked="0"/>
    </xf>
    <xf numFmtId="0" fontId="35" fillId="0" borderId="3" xfId="0" applyFont="1" applyBorder="1" applyAlignment="1" applyProtection="1">
      <alignment vertical="top" wrapText="1"/>
      <protection locked="0"/>
    </xf>
    <xf numFmtId="0" fontId="48" fillId="18" borderId="17" xfId="0" applyFont="1" applyFill="1" applyBorder="1" applyAlignment="1" applyProtection="1">
      <alignment horizontal="right" vertical="top" wrapText="1"/>
      <protection locked="0"/>
    </xf>
    <xf numFmtId="0" fontId="72" fillId="18" borderId="0" xfId="0" applyFont="1" applyFill="1" applyAlignment="1" applyProtection="1">
      <alignment vertical="top" wrapText="1"/>
      <protection locked="0"/>
    </xf>
    <xf numFmtId="0" fontId="54" fillId="18" borderId="3" xfId="0" applyFont="1" applyFill="1" applyBorder="1" applyAlignment="1" applyProtection="1">
      <alignment vertical="top" wrapText="1"/>
      <protection locked="0"/>
    </xf>
    <xf numFmtId="0" fontId="48" fillId="18" borderId="17" xfId="0" applyFont="1" applyFill="1" applyBorder="1" applyAlignment="1" applyProtection="1">
      <alignment vertical="top" wrapText="1"/>
      <protection locked="0"/>
    </xf>
    <xf numFmtId="0" fontId="48" fillId="0" borderId="18" xfId="0" applyFont="1" applyBorder="1" applyAlignment="1" applyProtection="1">
      <alignment horizontal="left" vertical="top" wrapText="1"/>
      <protection locked="0"/>
    </xf>
    <xf numFmtId="0" fontId="48" fillId="0" borderId="20" xfId="0" applyFont="1" applyBorder="1" applyAlignment="1" applyProtection="1">
      <alignment vertical="top" wrapText="1"/>
      <protection locked="0"/>
    </xf>
    <xf numFmtId="0" fontId="56" fillId="0" borderId="19" xfId="0" applyFont="1" applyBorder="1" applyAlignment="1" applyProtection="1">
      <alignment vertical="top" wrapText="1"/>
      <protection locked="0"/>
    </xf>
    <xf numFmtId="164" fontId="48" fillId="13" borderId="1" xfId="0" applyNumberFormat="1" applyFont="1" applyFill="1" applyBorder="1" applyAlignment="1" applyProtection="1">
      <alignment vertical="top"/>
      <protection locked="0"/>
    </xf>
    <xf numFmtId="0" fontId="52" fillId="13" borderId="21" xfId="0" applyFont="1" applyFill="1" applyBorder="1" applyAlignment="1" applyProtection="1">
      <alignment horizontal="center" vertical="top" wrapText="1"/>
      <protection locked="0"/>
    </xf>
    <xf numFmtId="0" fontId="52" fillId="13" borderId="12" xfId="0" applyFont="1" applyFill="1" applyBorder="1" applyAlignment="1" applyProtection="1">
      <alignment horizontal="center" vertical="top" wrapText="1"/>
      <protection locked="0"/>
    </xf>
    <xf numFmtId="0" fontId="52" fillId="12" borderId="0" xfId="0" applyFont="1" applyFill="1" applyAlignment="1" applyProtection="1">
      <alignment vertical="top" wrapText="1"/>
      <protection locked="0"/>
    </xf>
    <xf numFmtId="0" fontId="48" fillId="13" borderId="21" xfId="0" applyFont="1" applyFill="1" applyBorder="1" applyAlignment="1" applyProtection="1">
      <alignment horizontal="center" vertical="top" wrapText="1"/>
      <protection locked="0"/>
    </xf>
    <xf numFmtId="0" fontId="72" fillId="0" borderId="12" xfId="0" applyFont="1" applyBorder="1" applyAlignment="1" applyProtection="1">
      <alignment horizontal="center" vertical="top" wrapText="1"/>
      <protection locked="0"/>
    </xf>
    <xf numFmtId="164" fontId="48" fillId="13" borderId="1" xfId="0" applyNumberFormat="1" applyFont="1" applyFill="1" applyBorder="1" applyAlignment="1" applyProtection="1">
      <alignment vertical="top" wrapText="1"/>
      <protection locked="0"/>
    </xf>
    <xf numFmtId="0" fontId="78" fillId="0" borderId="0" xfId="0" applyFont="1" applyAlignment="1" applyProtection="1">
      <alignment vertical="top" wrapText="1"/>
      <protection locked="0"/>
    </xf>
    <xf numFmtId="0" fontId="48" fillId="0" borderId="18" xfId="0" applyFont="1" applyBorder="1" applyAlignment="1" applyProtection="1">
      <alignment vertical="top" wrapText="1"/>
      <protection locked="0"/>
    </xf>
    <xf numFmtId="0" fontId="72" fillId="0" borderId="20" xfId="0" applyFont="1" applyBorder="1" applyAlignment="1" applyProtection="1">
      <alignment vertical="top" wrapText="1"/>
      <protection locked="0"/>
    </xf>
    <xf numFmtId="0" fontId="77" fillId="0" borderId="19" xfId="0" applyFont="1" applyBorder="1" applyAlignment="1" applyProtection="1">
      <alignment vertical="top" wrapText="1"/>
      <protection locked="0"/>
    </xf>
    <xf numFmtId="0" fontId="79" fillId="13" borderId="12" xfId="0" applyFont="1" applyFill="1" applyBorder="1" applyAlignment="1" applyProtection="1">
      <alignment vertical="top" wrapText="1"/>
      <protection locked="0"/>
    </xf>
    <xf numFmtId="0" fontId="48" fillId="13" borderId="12" xfId="0" applyFont="1" applyFill="1" applyBorder="1" applyAlignment="1" applyProtection="1">
      <alignment vertical="top" wrapText="1"/>
      <protection locked="0"/>
    </xf>
    <xf numFmtId="0" fontId="72" fillId="0" borderId="12" xfId="0" applyFont="1" applyBorder="1" applyAlignment="1" applyProtection="1">
      <alignment vertical="top" wrapText="1"/>
      <protection locked="0"/>
    </xf>
    <xf numFmtId="0" fontId="78" fillId="0" borderId="12" xfId="0" applyFont="1" applyBorder="1" applyAlignment="1" applyProtection="1">
      <alignment vertical="top" wrapText="1"/>
      <protection locked="0"/>
    </xf>
    <xf numFmtId="0" fontId="72" fillId="0" borderId="24" xfId="0" applyFont="1" applyBorder="1" applyAlignment="1" applyProtection="1">
      <alignment vertical="top" wrapText="1"/>
      <protection locked="0"/>
    </xf>
    <xf numFmtId="0" fontId="78" fillId="0" borderId="16" xfId="0" applyFont="1" applyBorder="1" applyAlignment="1" applyProtection="1">
      <alignment vertical="top" wrapText="1"/>
      <protection locked="0"/>
    </xf>
    <xf numFmtId="0" fontId="59" fillId="0" borderId="0" xfId="0" applyFont="1" applyAlignment="1" applyProtection="1">
      <alignment vertical="top" wrapText="1"/>
      <protection locked="0"/>
    </xf>
    <xf numFmtId="0" fontId="77" fillId="18" borderId="3" xfId="0" applyFont="1" applyFill="1" applyBorder="1" applyAlignment="1" applyProtection="1">
      <alignment vertical="top" wrapText="1"/>
      <protection locked="0"/>
    </xf>
    <xf numFmtId="164" fontId="48" fillId="19" borderId="17" xfId="0" applyNumberFormat="1" applyFont="1" applyFill="1" applyBorder="1" applyAlignment="1" applyProtection="1">
      <alignment horizontal="left" vertical="top" wrapText="1"/>
      <protection locked="0"/>
    </xf>
    <xf numFmtId="0" fontId="48" fillId="19" borderId="0" xfId="0" applyFont="1" applyFill="1" applyAlignment="1" applyProtection="1">
      <alignment vertical="top"/>
      <protection locked="0"/>
    </xf>
    <xf numFmtId="164" fontId="52" fillId="13" borderId="1" xfId="0" applyNumberFormat="1" applyFont="1" applyFill="1" applyBorder="1" applyAlignment="1" applyProtection="1">
      <alignment horizontal="left" vertical="top" wrapText="1"/>
      <protection locked="0"/>
    </xf>
    <xf numFmtId="0" fontId="52" fillId="13" borderId="21" xfId="0" applyFont="1" applyFill="1" applyBorder="1" applyAlignment="1" applyProtection="1">
      <alignment vertical="top" wrapText="1"/>
      <protection locked="0"/>
    </xf>
    <xf numFmtId="0" fontId="52" fillId="13" borderId="12" xfId="0" applyFont="1" applyFill="1" applyBorder="1" applyAlignment="1" applyProtection="1">
      <alignment vertical="top" wrapText="1"/>
      <protection locked="0"/>
    </xf>
    <xf numFmtId="0" fontId="77" fillId="0" borderId="21" xfId="0" applyFont="1" applyBorder="1" applyAlignment="1" applyProtection="1">
      <alignment vertical="top" wrapText="1"/>
      <protection locked="0"/>
    </xf>
    <xf numFmtId="0" fontId="77" fillId="0" borderId="12" xfId="0" applyFont="1" applyBorder="1" applyAlignment="1" applyProtection="1">
      <alignment vertical="top" wrapText="1"/>
      <protection locked="0"/>
    </xf>
    <xf numFmtId="0" fontId="72" fillId="0" borderId="21" xfId="0" applyFont="1" applyBorder="1" applyAlignment="1" applyProtection="1">
      <alignment vertical="top" wrapText="1"/>
      <protection locked="0"/>
    </xf>
    <xf numFmtId="0" fontId="52" fillId="0" borderId="12" xfId="12" applyFont="1" applyBorder="1" applyAlignment="1" applyProtection="1">
      <alignment horizontal="center" wrapText="1"/>
      <protection locked="0"/>
    </xf>
    <xf numFmtId="15" fontId="52" fillId="0" borderId="12" xfId="12" applyNumberFormat="1" applyFont="1" applyBorder="1" applyAlignment="1" applyProtection="1">
      <alignment horizontal="center" wrapText="1"/>
      <protection locked="0"/>
    </xf>
    <xf numFmtId="0" fontId="50" fillId="0" borderId="0" xfId="0" applyFont="1" applyAlignment="1" applyProtection="1">
      <alignment vertical="top"/>
      <protection locked="0"/>
    </xf>
    <xf numFmtId="0" fontId="49" fillId="0" borderId="0" xfId="0" applyFont="1" applyAlignment="1" applyProtection="1">
      <alignment vertical="top"/>
      <protection locked="0"/>
    </xf>
    <xf numFmtId="0" fontId="67" fillId="10" borderId="0" xfId="0" applyFont="1" applyFill="1" applyAlignment="1" applyProtection="1">
      <alignment horizontal="left" vertical="top" wrapText="1"/>
      <protection locked="0"/>
    </xf>
    <xf numFmtId="0" fontId="50" fillId="0" borderId="0" xfId="0" applyFont="1" applyProtection="1">
      <protection locked="0"/>
    </xf>
    <xf numFmtId="0" fontId="49" fillId="0" borderId="0" xfId="0" applyFont="1" applyProtection="1">
      <protection locked="0"/>
    </xf>
    <xf numFmtId="0" fontId="62" fillId="10" borderId="12" xfId="12" applyFont="1" applyFill="1" applyBorder="1" applyAlignment="1" applyProtection="1">
      <alignment wrapText="1"/>
      <protection locked="0"/>
    </xf>
    <xf numFmtId="165" fontId="50" fillId="0" borderId="0" xfId="0" applyNumberFormat="1" applyFont="1" applyAlignment="1" applyProtection="1">
      <alignment vertical="top"/>
      <protection locked="0"/>
    </xf>
    <xf numFmtId="0" fontId="48" fillId="12" borderId="0" xfId="0" applyFont="1" applyFill="1" applyAlignment="1">
      <alignment vertical="top"/>
    </xf>
    <xf numFmtId="164" fontId="74" fillId="13" borderId="12" xfId="0" applyNumberFormat="1" applyFont="1" applyFill="1" applyBorder="1" applyAlignment="1">
      <alignment horizontal="left" vertical="top"/>
    </xf>
    <xf numFmtId="0" fontId="74" fillId="13" borderId="12" xfId="0" applyFont="1" applyFill="1" applyBorder="1" applyAlignment="1">
      <alignment vertical="top"/>
    </xf>
    <xf numFmtId="0" fontId="74" fillId="13" borderId="12" xfId="0" applyFont="1" applyFill="1" applyBorder="1" applyAlignment="1">
      <alignment vertical="top" wrapText="1"/>
    </xf>
    <xf numFmtId="0" fontId="74" fillId="7" borderId="0" xfId="0" applyFont="1" applyFill="1" applyAlignment="1">
      <alignment vertical="top" wrapText="1"/>
    </xf>
    <xf numFmtId="0" fontId="74" fillId="0" borderId="0" xfId="0" applyFont="1" applyAlignment="1">
      <alignment vertical="top"/>
    </xf>
    <xf numFmtId="0" fontId="81" fillId="0" borderId="0" xfId="0" applyFont="1" applyAlignment="1">
      <alignment vertical="top"/>
    </xf>
    <xf numFmtId="164" fontId="48" fillId="0" borderId="12" xfId="0" applyNumberFormat="1" applyFont="1" applyBorder="1" applyAlignment="1">
      <alignment vertical="top" wrapText="1"/>
    </xf>
    <xf numFmtId="0" fontId="19" fillId="0" borderId="12" xfId="0" applyFont="1" applyBorder="1" applyAlignment="1">
      <alignment vertical="top" wrapText="1"/>
    </xf>
    <xf numFmtId="0" fontId="48" fillId="0" borderId="12" xfId="0" applyFont="1" applyBorder="1" applyAlignment="1">
      <alignment horizontal="left" vertical="top" wrapText="1"/>
    </xf>
    <xf numFmtId="14" fontId="48" fillId="0" borderId="13" xfId="0" applyNumberFormat="1" applyFont="1" applyBorder="1" applyAlignment="1">
      <alignment vertical="top" wrapText="1"/>
    </xf>
    <xf numFmtId="0" fontId="48" fillId="20" borderId="13" xfId="0" applyFont="1" applyFill="1" applyBorder="1" applyAlignment="1">
      <alignment vertical="top" wrapText="1"/>
    </xf>
    <xf numFmtId="0" fontId="48" fillId="20" borderId="13" xfId="0" applyFont="1" applyFill="1" applyBorder="1" applyAlignment="1">
      <alignment horizontal="left" vertical="top" wrapText="1"/>
    </xf>
    <xf numFmtId="0" fontId="49" fillId="0" borderId="12" xfId="6" applyFont="1" applyBorder="1" applyAlignment="1" applyProtection="1">
      <alignment horizontal="left" vertical="top" wrapText="1"/>
      <protection locked="0"/>
    </xf>
    <xf numFmtId="14" fontId="48" fillId="0" borderId="12" xfId="0" applyNumberFormat="1" applyFont="1" applyBorder="1" applyAlignment="1">
      <alignment vertical="top" wrapText="1"/>
    </xf>
    <xf numFmtId="0" fontId="48" fillId="21" borderId="12" xfId="0" applyFont="1" applyFill="1" applyBorder="1" applyAlignment="1">
      <alignment vertical="top" wrapText="1"/>
    </xf>
    <xf numFmtId="0" fontId="48" fillId="21" borderId="12" xfId="0" applyFont="1" applyFill="1" applyBorder="1" applyAlignment="1">
      <alignment horizontal="left" vertical="top" wrapText="1"/>
    </xf>
    <xf numFmtId="14" fontId="48" fillId="21" borderId="12" xfId="0" applyNumberFormat="1" applyFont="1" applyFill="1" applyBorder="1" applyAlignment="1">
      <alignment vertical="top" wrapText="1"/>
    </xf>
    <xf numFmtId="0" fontId="48" fillId="21" borderId="0" xfId="0" applyFont="1" applyFill="1" applyAlignment="1">
      <alignment vertical="top" wrapText="1"/>
    </xf>
    <xf numFmtId="0" fontId="48" fillId="21" borderId="0" xfId="0" applyFont="1" applyFill="1" applyAlignment="1">
      <alignment vertical="top"/>
    </xf>
    <xf numFmtId="0" fontId="82" fillId="0" borderId="9" xfId="10" applyFont="1" applyBorder="1" applyAlignment="1">
      <alignment vertical="center" wrapText="1"/>
    </xf>
    <xf numFmtId="0" fontId="83" fillId="0" borderId="9" xfId="0" applyFont="1" applyBorder="1" applyAlignment="1">
      <alignment horizontal="left" vertical="top" wrapText="1"/>
    </xf>
    <xf numFmtId="0" fontId="84" fillId="21" borderId="12" xfId="0" applyFont="1" applyFill="1" applyBorder="1" applyAlignment="1">
      <alignment vertical="top" wrapText="1"/>
    </xf>
    <xf numFmtId="0" fontId="83" fillId="0" borderId="9" xfId="0" applyFont="1" applyBorder="1" applyAlignment="1">
      <alignment vertical="center" wrapText="1"/>
    </xf>
    <xf numFmtId="0" fontId="83" fillId="0" borderId="9" xfId="0" applyFont="1" applyBorder="1" applyAlignment="1">
      <alignment vertical="top" wrapText="1"/>
    </xf>
    <xf numFmtId="0" fontId="85" fillId="0" borderId="9" xfId="0" applyFont="1" applyBorder="1" applyAlignment="1">
      <alignment vertical="center" wrapText="1"/>
    </xf>
    <xf numFmtId="0" fontId="51" fillId="16" borderId="0" xfId="3" applyFont="1" applyFill="1" applyAlignment="1">
      <alignment vertical="top" wrapText="1"/>
    </xf>
    <xf numFmtId="0" fontId="86" fillId="16" borderId="0" xfId="3" applyFont="1" applyFill="1" applyAlignment="1">
      <alignment horizontal="left" vertical="top"/>
    </xf>
    <xf numFmtId="0" fontId="51" fillId="16" borderId="0" xfId="3" applyFont="1" applyFill="1" applyAlignment="1">
      <alignment horizontal="center" vertical="top" wrapText="1"/>
    </xf>
    <xf numFmtId="0" fontId="51" fillId="0" borderId="0" xfId="3" applyFont="1" applyAlignment="1">
      <alignment vertical="top"/>
    </xf>
    <xf numFmtId="0" fontId="51" fillId="0" borderId="0" xfId="3" applyFont="1" applyAlignment="1">
      <alignment vertical="top" wrapText="1"/>
    </xf>
    <xf numFmtId="0" fontId="86" fillId="0" borderId="0" xfId="3" applyFont="1" applyAlignment="1">
      <alignment horizontal="left" vertical="top" wrapText="1"/>
    </xf>
    <xf numFmtId="0" fontId="86" fillId="0" borderId="0" xfId="3" applyFont="1" applyAlignment="1">
      <alignment horizontal="left" vertical="top"/>
    </xf>
    <xf numFmtId="0" fontId="51" fillId="0" borderId="0" xfId="3" applyFont="1" applyAlignment="1">
      <alignment horizontal="center" vertical="top" wrapText="1"/>
    </xf>
    <xf numFmtId="0" fontId="48" fillId="0" borderId="0" xfId="5" applyFont="1" applyAlignment="1">
      <alignment vertical="top" wrapText="1"/>
    </xf>
    <xf numFmtId="49" fontId="52" fillId="0" borderId="0" xfId="5" applyNumberFormat="1" applyFont="1" applyAlignment="1">
      <alignment vertical="top"/>
    </xf>
    <xf numFmtId="0" fontId="52" fillId="0" borderId="0" xfId="5" applyFont="1" applyAlignment="1">
      <alignment horizontal="left" vertical="top"/>
    </xf>
    <xf numFmtId="0" fontId="52" fillId="8" borderId="12" xfId="5" applyFont="1" applyFill="1" applyBorder="1" applyAlignment="1">
      <alignment vertical="top" wrapText="1"/>
    </xf>
    <xf numFmtId="0" fontId="52" fillId="0" borderId="12" xfId="5" applyFont="1" applyBorder="1" applyAlignment="1">
      <alignment vertical="top" wrapText="1"/>
    </xf>
    <xf numFmtId="0" fontId="48" fillId="18" borderId="12" xfId="5" applyFont="1" applyFill="1" applyBorder="1" applyAlignment="1">
      <alignment vertical="top" wrapText="1"/>
    </xf>
    <xf numFmtId="0" fontId="48" fillId="0" borderId="12" xfId="5" applyFont="1" applyBorder="1" applyAlignment="1">
      <alignment horizontal="left" vertical="top" wrapText="1"/>
    </xf>
    <xf numFmtId="0" fontId="87" fillId="0" borderId="0" xfId="5" applyFont="1" applyAlignment="1">
      <alignment vertical="center" wrapText="1"/>
    </xf>
    <xf numFmtId="0" fontId="88" fillId="0" borderId="0" xfId="5" applyFont="1"/>
    <xf numFmtId="0" fontId="46" fillId="0" borderId="0" xfId="5"/>
    <xf numFmtId="49" fontId="52" fillId="9" borderId="12" xfId="5" applyNumberFormat="1" applyFont="1" applyFill="1" applyBorder="1" applyAlignment="1">
      <alignment vertical="top"/>
    </xf>
    <xf numFmtId="0" fontId="52" fillId="9" borderId="12" xfId="5" applyFont="1" applyFill="1" applyBorder="1" applyAlignment="1">
      <alignment horizontal="left" vertical="top"/>
    </xf>
    <xf numFmtId="0" fontId="52" fillId="9" borderId="12" xfId="5" applyFont="1" applyFill="1" applyBorder="1" applyAlignment="1">
      <alignment vertical="top" wrapText="1"/>
    </xf>
    <xf numFmtId="0" fontId="51" fillId="18" borderId="0" xfId="3" applyFont="1" applyFill="1" applyAlignment="1">
      <alignment vertical="top" wrapText="1"/>
    </xf>
    <xf numFmtId="49" fontId="52" fillId="0" borderId="12" xfId="5" applyNumberFormat="1" applyFont="1" applyBorder="1" applyAlignment="1">
      <alignment vertical="top"/>
    </xf>
    <xf numFmtId="0" fontId="52" fillId="0" borderId="12" xfId="5" applyFont="1" applyBorder="1" applyAlignment="1">
      <alignment horizontal="left" vertical="top"/>
    </xf>
    <xf numFmtId="0" fontId="48" fillId="0" borderId="12" xfId="5" applyFont="1" applyBorder="1" applyAlignment="1">
      <alignment vertical="top" wrapText="1"/>
    </xf>
    <xf numFmtId="0" fontId="48" fillId="0" borderId="0" xfId="3" applyFont="1" applyAlignment="1">
      <alignment vertical="top" wrapText="1"/>
    </xf>
    <xf numFmtId="0" fontId="52" fillId="0" borderId="0" xfId="3" applyFont="1" applyAlignment="1">
      <alignment horizontal="left" vertical="top"/>
    </xf>
    <xf numFmtId="0" fontId="48" fillId="0" borderId="0" xfId="3" applyFont="1" applyAlignment="1">
      <alignment horizontal="center" vertical="top" wrapText="1"/>
    </xf>
    <xf numFmtId="0" fontId="48" fillId="0" borderId="0" xfId="3" applyFont="1" applyAlignment="1">
      <alignment vertical="top"/>
    </xf>
    <xf numFmtId="0" fontId="74" fillId="16" borderId="0" xfId="3" applyFont="1" applyFill="1" applyAlignment="1">
      <alignment vertical="top" wrapText="1"/>
    </xf>
    <xf numFmtId="0" fontId="74" fillId="16" borderId="0" xfId="3" applyFont="1" applyFill="1" applyAlignment="1">
      <alignment horizontal="left" vertical="top" wrapText="1"/>
    </xf>
    <xf numFmtId="0" fontId="74" fillId="16" borderId="0" xfId="3" applyFont="1" applyFill="1" applyAlignment="1">
      <alignment horizontal="center" vertical="top" wrapText="1"/>
    </xf>
    <xf numFmtId="0" fontId="74" fillId="0" borderId="0" xfId="3" applyFont="1" applyAlignment="1">
      <alignment vertical="top"/>
    </xf>
    <xf numFmtId="0" fontId="48" fillId="10" borderId="12" xfId="3" applyFont="1" applyFill="1" applyBorder="1" applyAlignment="1">
      <alignment vertical="top" wrapText="1"/>
    </xf>
    <xf numFmtId="0" fontId="74" fillId="10" borderId="12" xfId="3" applyFont="1" applyFill="1" applyBorder="1" applyAlignment="1">
      <alignment horizontal="left" vertical="top"/>
    </xf>
    <xf numFmtId="0" fontId="52" fillId="10" borderId="12" xfId="3" applyFont="1" applyFill="1" applyBorder="1" applyAlignment="1">
      <alignment vertical="top" wrapText="1"/>
    </xf>
    <xf numFmtId="0" fontId="48" fillId="10" borderId="12" xfId="3" applyFont="1" applyFill="1" applyBorder="1" applyAlignment="1">
      <alignment horizontal="center" vertical="top" wrapText="1"/>
    </xf>
    <xf numFmtId="0" fontId="50" fillId="10" borderId="12" xfId="3" applyFont="1" applyFill="1" applyBorder="1" applyAlignment="1">
      <alignment vertical="top" wrapText="1"/>
    </xf>
    <xf numFmtId="0" fontId="48" fillId="0" borderId="12" xfId="3" applyFont="1" applyBorder="1" applyAlignment="1">
      <alignment vertical="top" wrapText="1"/>
    </xf>
    <xf numFmtId="0" fontId="52" fillId="0" borderId="12" xfId="3" applyFont="1" applyBorder="1" applyAlignment="1">
      <alignment horizontal="left" vertical="top"/>
    </xf>
    <xf numFmtId="0" fontId="52" fillId="0" borderId="12" xfId="3" applyFont="1" applyBorder="1" applyAlignment="1">
      <alignment vertical="top"/>
    </xf>
    <xf numFmtId="0" fontId="52" fillId="0" borderId="12" xfId="3" applyFont="1" applyBorder="1" applyAlignment="1">
      <alignment vertical="top" wrapText="1"/>
    </xf>
    <xf numFmtId="0" fontId="48" fillId="0" borderId="12" xfId="3" applyFont="1" applyBorder="1" applyAlignment="1">
      <alignment horizontal="center" vertical="top" wrapText="1"/>
    </xf>
    <xf numFmtId="0" fontId="19" fillId="0" borderId="12" xfId="3" applyFont="1" applyBorder="1" applyAlignment="1">
      <alignment vertical="top" wrapText="1"/>
    </xf>
    <xf numFmtId="0" fontId="48" fillId="0" borderId="23" xfId="3" applyFont="1" applyBorder="1" applyAlignment="1">
      <alignment horizontal="center" vertical="top" wrapText="1"/>
    </xf>
    <xf numFmtId="0" fontId="48" fillId="0" borderId="23" xfId="3" applyFont="1" applyBorder="1" applyAlignment="1">
      <alignment vertical="top" wrapText="1"/>
    </xf>
    <xf numFmtId="49" fontId="48" fillId="0" borderId="12" xfId="3" applyNumberFormat="1" applyFont="1" applyBorder="1" applyAlignment="1">
      <alignment vertical="top" wrapText="1"/>
    </xf>
    <xf numFmtId="0" fontId="52" fillId="10" borderId="12" xfId="3" applyFont="1" applyFill="1" applyBorder="1" applyAlignment="1">
      <alignment horizontal="left" vertical="top"/>
    </xf>
    <xf numFmtId="0" fontId="48" fillId="10" borderId="0" xfId="3" applyFont="1" applyFill="1" applyAlignment="1">
      <alignment vertical="top"/>
    </xf>
    <xf numFmtId="0" fontId="52" fillId="0" borderId="13" xfId="3" applyFont="1" applyBorder="1" applyAlignment="1">
      <alignment horizontal="left" vertical="top"/>
    </xf>
    <xf numFmtId="0" fontId="52" fillId="0" borderId="13" xfId="3" applyFont="1" applyBorder="1" applyAlignment="1">
      <alignment vertical="top" wrapText="1"/>
    </xf>
    <xf numFmtId="0" fontId="48" fillId="12" borderId="14" xfId="3" applyFont="1" applyFill="1" applyBorder="1" applyAlignment="1">
      <alignment vertical="top" wrapText="1"/>
    </xf>
    <xf numFmtId="0" fontId="48" fillId="12" borderId="12" xfId="3" applyFont="1" applyFill="1" applyBorder="1" applyAlignment="1">
      <alignment vertical="top" wrapText="1"/>
    </xf>
    <xf numFmtId="0" fontId="48" fillId="18" borderId="12" xfId="3" applyFont="1" applyFill="1" applyBorder="1" applyAlignment="1">
      <alignment vertical="top" wrapText="1"/>
    </xf>
    <xf numFmtId="0" fontId="48" fillId="0" borderId="15" xfId="3" applyFont="1" applyBorder="1" applyAlignment="1">
      <alignment horizontal="center" vertical="top" wrapText="1"/>
    </xf>
    <xf numFmtId="0" fontId="48" fillId="0" borderId="15" xfId="3" applyFont="1" applyBorder="1" applyAlignment="1">
      <alignment vertical="top" wrapText="1"/>
    </xf>
    <xf numFmtId="0" fontId="48" fillId="12" borderId="0" xfId="3" applyFont="1" applyFill="1" applyAlignment="1">
      <alignment vertical="top" wrapText="1"/>
    </xf>
    <xf numFmtId="0" fontId="48" fillId="12" borderId="23" xfId="3" applyFont="1" applyFill="1" applyBorder="1" applyAlignment="1">
      <alignment vertical="top" wrapText="1"/>
    </xf>
    <xf numFmtId="0" fontId="48" fillId="10" borderId="23" xfId="3" applyFont="1" applyFill="1" applyBorder="1" applyAlignment="1">
      <alignment horizontal="center" vertical="top" wrapText="1"/>
    </xf>
    <xf numFmtId="0" fontId="48" fillId="10" borderId="23" xfId="3" applyFont="1" applyFill="1" applyBorder="1" applyAlignment="1">
      <alignment vertical="top" wrapText="1"/>
    </xf>
    <xf numFmtId="0" fontId="49" fillId="18" borderId="12" xfId="9" applyFont="1" applyFill="1" applyBorder="1" applyAlignment="1" applyProtection="1">
      <alignment horizontal="left" vertical="top" wrapText="1"/>
      <protection locked="0"/>
    </xf>
    <xf numFmtId="0" fontId="48" fillId="0" borderId="13" xfId="3" applyFont="1" applyBorder="1" applyAlignment="1">
      <alignment vertical="top" wrapText="1"/>
    </xf>
    <xf numFmtId="0" fontId="48" fillId="0" borderId="12" xfId="3" applyFont="1" applyBorder="1" applyAlignment="1">
      <alignment vertical="top"/>
    </xf>
    <xf numFmtId="0" fontId="48" fillId="0" borderId="12" xfId="3" applyFont="1" applyBorder="1" applyAlignment="1">
      <alignment horizontal="left" vertical="top"/>
    </xf>
    <xf numFmtId="0" fontId="52" fillId="0" borderId="22" xfId="3" applyFont="1" applyBorder="1" applyAlignment="1">
      <alignment vertical="top" wrapText="1"/>
    </xf>
    <xf numFmtId="0" fontId="49" fillId="18" borderId="12" xfId="6" applyFont="1" applyFill="1" applyBorder="1" applyAlignment="1" applyProtection="1">
      <alignment horizontal="left" vertical="top" wrapText="1"/>
      <protection locked="0"/>
    </xf>
    <xf numFmtId="0" fontId="49" fillId="18" borderId="23" xfId="6" applyFont="1" applyFill="1" applyBorder="1" applyAlignment="1" applyProtection="1">
      <alignment horizontal="left" vertical="top" wrapText="1"/>
      <protection locked="0"/>
    </xf>
    <xf numFmtId="0" fontId="52" fillId="0" borderId="23" xfId="3" applyFont="1" applyBorder="1" applyAlignment="1">
      <alignment vertical="top" wrapText="1"/>
    </xf>
    <xf numFmtId="0" fontId="52" fillId="0" borderId="0" xfId="3" applyFont="1" applyAlignment="1">
      <alignment vertical="top"/>
    </xf>
    <xf numFmtId="0" fontId="52" fillId="0" borderId="14" xfId="3" applyFont="1" applyBorder="1" applyAlignment="1">
      <alignment horizontal="left" vertical="top"/>
    </xf>
    <xf numFmtId="0" fontId="89" fillId="0" borderId="12" xfId="3" applyFont="1" applyBorder="1" applyAlignment="1">
      <alignment vertical="top" wrapText="1"/>
    </xf>
    <xf numFmtId="0" fontId="48" fillId="0" borderId="18" xfId="3" applyFont="1" applyBorder="1" applyAlignment="1">
      <alignment horizontal="center" vertical="top" wrapText="1"/>
    </xf>
    <xf numFmtId="0" fontId="48" fillId="0" borderId="18" xfId="3" applyFont="1" applyBorder="1" applyAlignment="1">
      <alignment vertical="top" wrapText="1"/>
    </xf>
    <xf numFmtId="0" fontId="90" fillId="0" borderId="12" xfId="3" applyFont="1" applyBorder="1" applyAlignment="1">
      <alignment vertical="top" wrapText="1"/>
    </xf>
    <xf numFmtId="0" fontId="91" fillId="0" borderId="12" xfId="3" applyFont="1" applyBorder="1" applyAlignment="1">
      <alignment vertical="top" wrapText="1"/>
    </xf>
    <xf numFmtId="0" fontId="52" fillId="10" borderId="12" xfId="3" applyFont="1" applyFill="1" applyBorder="1" applyAlignment="1">
      <alignment horizontal="left" vertical="top" wrapText="1"/>
    </xf>
    <xf numFmtId="0" fontId="48" fillId="0" borderId="21" xfId="3" applyFont="1" applyBorder="1" applyAlignment="1">
      <alignment horizontal="center" vertical="top" wrapText="1"/>
    </xf>
    <xf numFmtId="0" fontId="48" fillId="0" borderId="21" xfId="3" applyFont="1" applyBorder="1" applyAlignment="1">
      <alignment vertical="top" wrapText="1"/>
    </xf>
    <xf numFmtId="0" fontId="91" fillId="0" borderId="23" xfId="3" applyFont="1" applyBorder="1" applyAlignment="1">
      <alignment vertical="top" wrapText="1"/>
    </xf>
    <xf numFmtId="0" fontId="48" fillId="0" borderId="20" xfId="3" applyFont="1" applyBorder="1" applyAlignment="1">
      <alignment horizontal="center" vertical="top" wrapText="1"/>
    </xf>
    <xf numFmtId="0" fontId="48" fillId="0" borderId="20" xfId="3" applyFont="1" applyBorder="1" applyAlignment="1">
      <alignment vertical="top" wrapText="1"/>
    </xf>
    <xf numFmtId="0" fontId="48" fillId="0" borderId="24" xfId="3" applyFont="1" applyBorder="1" applyAlignment="1">
      <alignment horizontal="center" vertical="top" wrapText="1"/>
    </xf>
    <xf numFmtId="0" fontId="48" fillId="0" borderId="24" xfId="3" applyFont="1" applyBorder="1" applyAlignment="1">
      <alignment vertical="top" wrapText="1"/>
    </xf>
    <xf numFmtId="0" fontId="48" fillId="0" borderId="0" xfId="3" applyFont="1" applyAlignment="1">
      <alignment horizontal="left" vertical="top"/>
    </xf>
    <xf numFmtId="0" fontId="52" fillId="0" borderId="0" xfId="15" applyFont="1" applyAlignment="1">
      <alignment horizontal="left" vertical="top"/>
    </xf>
    <xf numFmtId="0" fontId="48" fillId="0" borderId="0" xfId="15" applyFont="1" applyAlignment="1">
      <alignment vertical="top" wrapText="1"/>
    </xf>
    <xf numFmtId="0" fontId="48" fillId="0" borderId="0" xfId="15" applyFont="1" applyAlignment="1">
      <alignment vertical="top"/>
    </xf>
    <xf numFmtId="0" fontId="49" fillId="0" borderId="0" xfId="15" applyFont="1" applyAlignment="1">
      <alignment vertical="top" wrapText="1"/>
    </xf>
    <xf numFmtId="0" fontId="52" fillId="0" borderId="12" xfId="15" applyFont="1" applyBorder="1" applyAlignment="1">
      <alignment vertical="top" wrapText="1"/>
    </xf>
    <xf numFmtId="0" fontId="52" fillId="0" borderId="0" xfId="15" applyFont="1" applyAlignment="1">
      <alignment vertical="top" wrapText="1"/>
    </xf>
    <xf numFmtId="0" fontId="52" fillId="0" borderId="0" xfId="15" applyFont="1" applyAlignment="1">
      <alignment horizontal="left" vertical="top" wrapText="1"/>
    </xf>
    <xf numFmtId="0" fontId="52" fillId="10" borderId="0" xfId="15" applyFont="1" applyFill="1" applyAlignment="1">
      <alignment vertical="top" wrapText="1"/>
    </xf>
    <xf numFmtId="0" fontId="55" fillId="0" borderId="12" xfId="0" applyFont="1" applyBorder="1" applyAlignment="1">
      <alignment vertical="top" wrapText="1"/>
    </xf>
    <xf numFmtId="17" fontId="92" fillId="8" borderId="12" xfId="0" applyNumberFormat="1" applyFont="1" applyFill="1" applyBorder="1" applyAlignment="1">
      <alignment wrapText="1"/>
    </xf>
    <xf numFmtId="14" fontId="49" fillId="0" borderId="12" xfId="0" applyNumberFormat="1" applyFont="1" applyBorder="1" applyAlignment="1">
      <alignment vertical="top" wrapText="1"/>
    </xf>
    <xf numFmtId="0" fontId="49" fillId="0" borderId="12" xfId="0" applyFont="1" applyBorder="1" applyAlignment="1">
      <alignment horizontal="left" vertical="top" wrapText="1"/>
    </xf>
    <xf numFmtId="0" fontId="70" fillId="0" borderId="12" xfId="5" applyFont="1" applyBorder="1" applyAlignment="1">
      <alignment horizontal="left"/>
    </xf>
    <xf numFmtId="0" fontId="49" fillId="22" borderId="12" xfId="0" applyFont="1" applyFill="1" applyBorder="1" applyAlignment="1">
      <alignment vertical="top" wrapText="1"/>
    </xf>
    <xf numFmtId="0" fontId="71" fillId="22" borderId="12" xfId="0" applyFont="1" applyFill="1" applyBorder="1" applyAlignment="1">
      <alignment vertical="top" wrapText="1"/>
    </xf>
    <xf numFmtId="0" fontId="46" fillId="0" borderId="32" xfId="5" applyBorder="1"/>
    <xf numFmtId="0" fontId="93" fillId="0" borderId="12" xfId="5" applyFont="1" applyBorder="1" applyAlignment="1">
      <alignment horizontal="left" vertical="center"/>
    </xf>
    <xf numFmtId="0" fontId="46" fillId="0" borderId="33" xfId="5" applyBorder="1"/>
    <xf numFmtId="0" fontId="94" fillId="0" borderId="12" xfId="0" applyFont="1" applyBorder="1" applyAlignment="1">
      <alignment vertical="top" wrapText="1"/>
    </xf>
    <xf numFmtId="0" fontId="49" fillId="0" borderId="23" xfId="14" applyFont="1" applyBorder="1" applyAlignment="1">
      <alignment horizontal="center" vertical="center"/>
    </xf>
    <xf numFmtId="0" fontId="95" fillId="0" borderId="0" xfId="14" applyFont="1" applyAlignment="1">
      <alignment horizontal="center" vertical="center" wrapText="1"/>
    </xf>
    <xf numFmtId="0" fontId="48" fillId="0" borderId="0" xfId="14" applyFont="1" applyAlignment="1">
      <alignment vertical="top"/>
    </xf>
    <xf numFmtId="0" fontId="49" fillId="0" borderId="0" xfId="14" applyFont="1"/>
    <xf numFmtId="0" fontId="52" fillId="0" borderId="12" xfId="13" applyFont="1" applyBorder="1" applyAlignment="1">
      <alignment horizontal="center" vertical="center" wrapText="1"/>
    </xf>
    <xf numFmtId="0" fontId="52" fillId="0" borderId="12" xfId="14" applyFont="1" applyBorder="1" applyAlignment="1">
      <alignment horizontal="center" vertical="center" wrapText="1"/>
    </xf>
    <xf numFmtId="0" fontId="49" fillId="0" borderId="12" xfId="14" applyFont="1" applyBorder="1" applyAlignment="1">
      <alignment horizontal="left" vertical="top" wrapText="1"/>
    </xf>
    <xf numFmtId="49" fontId="49" fillId="0" borderId="12" xfId="14" applyNumberFormat="1" applyFont="1" applyBorder="1" applyAlignment="1">
      <alignment horizontal="left" vertical="top" wrapText="1"/>
    </xf>
    <xf numFmtId="0" fontId="58" fillId="0" borderId="12" xfId="14" applyFont="1" applyBorder="1" applyAlignment="1">
      <alignment horizontal="left" vertical="top" wrapText="1"/>
    </xf>
    <xf numFmtId="0" fontId="49" fillId="0" borderId="12" xfId="13" applyFont="1" applyBorder="1" applyAlignment="1">
      <alignment horizontal="left" vertical="top" wrapText="1"/>
    </xf>
    <xf numFmtId="0" fontId="53" fillId="0" borderId="0" xfId="14" applyFont="1" applyAlignment="1">
      <alignment horizontal="left" vertical="top" wrapText="1"/>
    </xf>
    <xf numFmtId="0" fontId="48" fillId="0" borderId="22" xfId="14" applyFont="1" applyBorder="1" applyAlignment="1">
      <alignment vertical="top"/>
    </xf>
    <xf numFmtId="0" fontId="48" fillId="0" borderId="16" xfId="14" applyFont="1" applyBorder="1" applyAlignment="1">
      <alignment vertical="top" wrapText="1"/>
    </xf>
    <xf numFmtId="0" fontId="9" fillId="23" borderId="0" xfId="4" applyFont="1" applyFill="1" applyAlignment="1">
      <alignment vertical="top"/>
    </xf>
    <xf numFmtId="0" fontId="9" fillId="0" borderId="0" xfId="4" applyFont="1" applyAlignment="1">
      <alignment vertical="top"/>
    </xf>
    <xf numFmtId="0" fontId="42" fillId="0" borderId="0" xfId="4" applyFont="1" applyAlignment="1">
      <alignment vertical="top"/>
    </xf>
    <xf numFmtId="0" fontId="9" fillId="0" borderId="0" xfId="4" applyFont="1" applyAlignment="1">
      <alignment horizontal="left" vertical="top"/>
    </xf>
    <xf numFmtId="0" fontId="10" fillId="24" borderId="0" xfId="6" applyFont="1" applyFill="1" applyAlignment="1">
      <alignment vertical="center" wrapText="1"/>
    </xf>
    <xf numFmtId="0" fontId="43" fillId="24" borderId="0" xfId="6" applyFont="1" applyFill="1" applyAlignment="1">
      <alignment vertical="center" wrapText="1"/>
    </xf>
    <xf numFmtId="0" fontId="43" fillId="24" borderId="42" xfId="6" applyFont="1" applyFill="1" applyBorder="1" applyAlignment="1">
      <alignment vertical="center" wrapText="1"/>
    </xf>
    <xf numFmtId="0" fontId="43" fillId="24" borderId="43" xfId="6" applyFont="1" applyFill="1" applyBorder="1" applyAlignment="1">
      <alignment vertical="center" wrapText="1"/>
    </xf>
    <xf numFmtId="0" fontId="43" fillId="24" borderId="44" xfId="6" applyFont="1" applyFill="1" applyBorder="1" applyAlignment="1">
      <alignment vertical="center" wrapText="1"/>
    </xf>
    <xf numFmtId="0" fontId="9" fillId="25" borderId="45" xfId="4" applyFont="1" applyFill="1" applyBorder="1" applyAlignment="1">
      <alignment horizontal="left" vertical="center" wrapText="1"/>
    </xf>
    <xf numFmtId="0" fontId="9" fillId="25" borderId="0" xfId="4" applyFont="1" applyFill="1" applyAlignment="1">
      <alignment vertical="top"/>
    </xf>
    <xf numFmtId="0" fontId="9" fillId="25" borderId="0" xfId="4" applyFont="1" applyFill="1" applyAlignment="1">
      <alignment vertical="top" wrapText="1"/>
    </xf>
    <xf numFmtId="0" fontId="9" fillId="18" borderId="0" xfId="4" applyFont="1" applyFill="1" applyAlignment="1">
      <alignment vertical="top"/>
    </xf>
    <xf numFmtId="15" fontId="9" fillId="18" borderId="0" xfId="4" applyNumberFormat="1" applyFont="1" applyFill="1" applyAlignment="1">
      <alignment horizontal="left" vertical="top"/>
    </xf>
    <xf numFmtId="0" fontId="9" fillId="18" borderId="0" xfId="4" applyFont="1" applyFill="1" applyAlignment="1">
      <alignment horizontal="left" vertical="top"/>
    </xf>
    <xf numFmtId="0" fontId="8" fillId="26" borderId="0" xfId="14" applyFont="1" applyFill="1" applyAlignment="1">
      <alignment vertical="center" wrapText="1"/>
    </xf>
    <xf numFmtId="0" fontId="9" fillId="18" borderId="0" xfId="4" applyFont="1" applyFill="1" applyAlignment="1" applyProtection="1">
      <alignment horizontal="right" vertical="center"/>
      <protection locked="0"/>
    </xf>
    <xf numFmtId="0" fontId="8" fillId="18" borderId="0" xfId="4" applyFont="1" applyFill="1" applyAlignment="1">
      <alignment horizontal="left" vertical="center" wrapText="1"/>
    </xf>
    <xf numFmtId="0" fontId="96" fillId="18" borderId="0" xfId="4" applyFont="1" applyFill="1" applyAlignment="1">
      <alignment horizontal="left" vertical="center"/>
    </xf>
    <xf numFmtId="0" fontId="8" fillId="27" borderId="47" xfId="6" applyFont="1" applyFill="1" applyBorder="1" applyAlignment="1">
      <alignment vertical="center" wrapText="1"/>
    </xf>
    <xf numFmtId="0" fontId="9" fillId="28" borderId="48" xfId="4" applyFont="1" applyFill="1" applyBorder="1" applyAlignment="1" applyProtection="1">
      <alignment horizontal="right" vertical="center"/>
      <protection locked="0"/>
    </xf>
    <xf numFmtId="0" fontId="9" fillId="18" borderId="48" xfId="4" applyFont="1" applyFill="1" applyBorder="1" applyAlignment="1" applyProtection="1">
      <alignment horizontal="right" vertical="center"/>
      <protection locked="0"/>
    </xf>
    <xf numFmtId="0" fontId="9" fillId="18" borderId="49" xfId="4" applyFont="1" applyFill="1" applyBorder="1" applyAlignment="1" applyProtection="1">
      <alignment vertical="top"/>
      <protection locked="0"/>
    </xf>
    <xf numFmtId="0" fontId="9" fillId="18" borderId="50" xfId="4" applyFont="1" applyFill="1" applyBorder="1" applyAlignment="1" applyProtection="1">
      <alignment vertical="top"/>
      <protection locked="0"/>
    </xf>
    <xf numFmtId="0" fontId="8" fillId="24" borderId="46" xfId="6" applyFont="1" applyFill="1" applyBorder="1" applyAlignment="1">
      <alignment vertical="center"/>
    </xf>
    <xf numFmtId="0" fontId="8" fillId="24" borderId="46" xfId="6" applyFont="1" applyFill="1" applyBorder="1" applyAlignment="1">
      <alignment horizontal="right" vertical="center" wrapText="1"/>
    </xf>
    <xf numFmtId="0" fontId="8" fillId="27" borderId="51" xfId="6" applyFont="1" applyFill="1" applyBorder="1" applyAlignment="1">
      <alignment horizontal="left" vertical="center" wrapText="1"/>
    </xf>
    <xf numFmtId="0" fontId="8" fillId="27" borderId="52" xfId="6" applyFont="1" applyFill="1" applyBorder="1" applyAlignment="1">
      <alignment vertical="center" wrapText="1"/>
    </xf>
    <xf numFmtId="0" fontId="9" fillId="28" borderId="53" xfId="4" applyFont="1" applyFill="1" applyBorder="1" applyAlignment="1" applyProtection="1">
      <alignment horizontal="right" vertical="center"/>
      <protection locked="0"/>
    </xf>
    <xf numFmtId="0" fontId="9" fillId="0" borderId="54" xfId="6" applyBorder="1" applyAlignment="1">
      <alignment vertical="center" wrapText="1"/>
    </xf>
    <xf numFmtId="0" fontId="9" fillId="18" borderId="55" xfId="6" applyFill="1" applyBorder="1" applyAlignment="1">
      <alignment vertical="center" wrapText="1"/>
    </xf>
    <xf numFmtId="0" fontId="9" fillId="18" borderId="48" xfId="4" applyFont="1" applyFill="1" applyBorder="1" applyAlignment="1" applyProtection="1">
      <alignment horizontal="left" vertical="center"/>
      <protection locked="0"/>
    </xf>
    <xf numFmtId="0" fontId="9" fillId="0" borderId="56" xfId="6" applyBorder="1" applyAlignment="1">
      <alignment vertical="center" wrapText="1"/>
    </xf>
    <xf numFmtId="0" fontId="9" fillId="18" borderId="57" xfId="4" applyFont="1" applyFill="1" applyBorder="1" applyAlignment="1" applyProtection="1">
      <alignment horizontal="left" vertical="center"/>
      <protection locked="0"/>
    </xf>
    <xf numFmtId="0" fontId="9" fillId="28" borderId="57" xfId="4" applyFont="1" applyFill="1" applyBorder="1" applyAlignment="1" applyProtection="1">
      <alignment horizontal="right" vertical="center"/>
      <protection locked="0"/>
    </xf>
    <xf numFmtId="0" fontId="9" fillId="20" borderId="57" xfId="4" applyFont="1" applyFill="1" applyBorder="1" applyAlignment="1" applyProtection="1">
      <alignment horizontal="right" vertical="center"/>
      <protection locked="0"/>
    </xf>
    <xf numFmtId="0" fontId="9" fillId="18" borderId="58" xfId="6" applyFill="1" applyBorder="1" applyAlignment="1">
      <alignment vertical="center" wrapText="1"/>
    </xf>
    <xf numFmtId="0" fontId="9" fillId="18" borderId="59" xfId="4" applyFont="1" applyFill="1" applyBorder="1" applyAlignment="1" applyProtection="1">
      <alignment horizontal="left" vertical="center"/>
      <protection locked="0"/>
    </xf>
    <xf numFmtId="0" fontId="9" fillId="28" borderId="59" xfId="4" applyFont="1" applyFill="1" applyBorder="1" applyAlignment="1" applyProtection="1">
      <alignment horizontal="right" vertical="center"/>
      <protection locked="0"/>
    </xf>
    <xf numFmtId="0" fontId="9" fillId="0" borderId="60" xfId="6" applyBorder="1" applyAlignment="1">
      <alignment vertical="center" wrapText="1"/>
    </xf>
    <xf numFmtId="0" fontId="9" fillId="18" borderId="61" xfId="6" applyFill="1" applyBorder="1" applyAlignment="1">
      <alignment vertical="center" wrapText="1"/>
    </xf>
    <xf numFmtId="0" fontId="9" fillId="20" borderId="48" xfId="4" applyFont="1" applyFill="1" applyBorder="1" applyAlignment="1" applyProtection="1">
      <alignment horizontal="right" vertical="center"/>
      <protection locked="0"/>
    </xf>
    <xf numFmtId="0" fontId="9" fillId="18" borderId="54" xfId="6" applyFill="1" applyBorder="1" applyAlignment="1">
      <alignment vertical="center" wrapText="1"/>
    </xf>
    <xf numFmtId="0" fontId="8" fillId="18" borderId="0" xfId="4" applyFont="1" applyFill="1" applyAlignment="1">
      <alignment horizontal="right" vertical="top"/>
    </xf>
    <xf numFmtId="0" fontId="8" fillId="0" borderId="56" xfId="6" applyFont="1" applyBorder="1" applyAlignment="1">
      <alignment vertical="center" wrapText="1"/>
    </xf>
    <xf numFmtId="0" fontId="9" fillId="18" borderId="53" xfId="4" applyFont="1" applyFill="1" applyBorder="1" applyAlignment="1" applyProtection="1">
      <alignment horizontal="right" vertical="center"/>
      <protection locked="0"/>
    </xf>
    <xf numFmtId="0" fontId="44" fillId="18" borderId="0" xfId="4" applyFont="1" applyFill="1" applyAlignment="1">
      <alignment horizontal="left" vertical="top"/>
    </xf>
    <xf numFmtId="0" fontId="9" fillId="18" borderId="48" xfId="4" applyFont="1" applyFill="1" applyBorder="1" applyAlignment="1" applyProtection="1">
      <alignment vertical="center"/>
      <protection locked="0"/>
    </xf>
    <xf numFmtId="0" fontId="9" fillId="18" borderId="57" xfId="4" applyFont="1" applyFill="1" applyBorder="1" applyAlignment="1" applyProtection="1">
      <alignment vertical="center"/>
      <protection locked="0"/>
    </xf>
    <xf numFmtId="0" fontId="9" fillId="18" borderId="59" xfId="4" applyFont="1" applyFill="1" applyBorder="1" applyAlignment="1" applyProtection="1">
      <alignment horizontal="right" vertical="center"/>
      <protection locked="0"/>
    </xf>
    <xf numFmtId="0" fontId="9" fillId="18" borderId="59" xfId="4" applyFont="1" applyFill="1" applyBorder="1" applyAlignment="1" applyProtection="1">
      <alignment vertical="center"/>
      <protection locked="0"/>
    </xf>
    <xf numFmtId="0" fontId="9" fillId="18" borderId="57" xfId="4" applyFont="1" applyFill="1" applyBorder="1" applyAlignment="1" applyProtection="1">
      <alignment horizontal="right" vertical="center"/>
      <protection locked="0"/>
    </xf>
    <xf numFmtId="0" fontId="10" fillId="18" borderId="0" xfId="4" applyFont="1" applyFill="1" applyAlignment="1">
      <alignment vertical="top" wrapText="1"/>
    </xf>
    <xf numFmtId="0" fontId="9" fillId="18" borderId="62" xfId="4" applyFont="1" applyFill="1" applyBorder="1" applyAlignment="1" applyProtection="1">
      <alignment horizontal="left" vertical="center"/>
      <protection locked="0"/>
    </xf>
    <xf numFmtId="0" fontId="9" fillId="20" borderId="53" xfId="4" applyFont="1" applyFill="1" applyBorder="1" applyAlignment="1" applyProtection="1">
      <alignment horizontal="right" vertical="center"/>
      <protection locked="0"/>
    </xf>
    <xf numFmtId="0" fontId="9" fillId="18" borderId="53" xfId="4" applyFont="1" applyFill="1" applyBorder="1" applyAlignment="1" applyProtection="1">
      <alignment vertical="center"/>
      <protection locked="0"/>
    </xf>
    <xf numFmtId="0" fontId="9" fillId="18" borderId="50" xfId="4" applyFont="1" applyFill="1" applyBorder="1" applyAlignment="1" applyProtection="1">
      <alignment horizontal="left" vertical="center"/>
      <protection locked="0"/>
    </xf>
    <xf numFmtId="0" fontId="8" fillId="0" borderId="0" xfId="4" applyFont="1" applyAlignment="1">
      <alignment horizontal="right" vertical="top"/>
    </xf>
    <xf numFmtId="0" fontId="9" fillId="0" borderId="47" xfId="4" applyFont="1" applyBorder="1" applyAlignment="1">
      <alignment vertical="top"/>
    </xf>
    <xf numFmtId="0" fontId="9" fillId="25" borderId="0" xfId="4" applyFont="1" applyFill="1" applyAlignment="1">
      <alignment vertical="center" wrapText="1"/>
    </xf>
    <xf numFmtId="0" fontId="9" fillId="0" borderId="0" xfId="6" applyAlignment="1">
      <alignment vertical="center" wrapText="1"/>
    </xf>
    <xf numFmtId="0" fontId="8" fillId="27" borderId="63" xfId="6" applyFont="1" applyFill="1" applyBorder="1" applyAlignment="1">
      <alignment vertical="center" wrapText="1"/>
    </xf>
    <xf numFmtId="0" fontId="8" fillId="18" borderId="48" xfId="4" applyFont="1" applyFill="1" applyBorder="1" applyAlignment="1" applyProtection="1">
      <alignment horizontal="right" vertical="center"/>
      <protection locked="0"/>
    </xf>
    <xf numFmtId="0" fontId="45" fillId="18" borderId="0" xfId="4" applyFont="1" applyFill="1" applyAlignment="1">
      <alignment horizontal="left" vertical="top"/>
    </xf>
    <xf numFmtId="0" fontId="9" fillId="23" borderId="0" xfId="4" applyFont="1" applyFill="1" applyAlignment="1">
      <alignment horizontal="left" vertical="top"/>
    </xf>
    <xf numFmtId="0" fontId="48" fillId="0" borderId="1" xfId="0" applyFont="1" applyBorder="1" applyAlignment="1">
      <alignment horizontal="left" vertical="top" wrapText="1"/>
    </xf>
    <xf numFmtId="0" fontId="48" fillId="29" borderId="12" xfId="0" applyFont="1" applyFill="1" applyBorder="1" applyAlignment="1">
      <alignment vertical="top" wrapText="1"/>
    </xf>
    <xf numFmtId="0" fontId="48" fillId="29" borderId="12" xfId="0" applyFont="1" applyFill="1" applyBorder="1" applyAlignment="1">
      <alignment horizontal="left" vertical="top" wrapText="1"/>
    </xf>
    <xf numFmtId="0" fontId="84" fillId="29" borderId="12" xfId="0" applyFont="1" applyFill="1" applyBorder="1" applyAlignment="1">
      <alignment vertical="top" wrapText="1"/>
    </xf>
    <xf numFmtId="0" fontId="83" fillId="29" borderId="9" xfId="0" applyFont="1" applyFill="1" applyBorder="1" applyAlignment="1">
      <alignment horizontal="left" vertical="top" wrapText="1"/>
    </xf>
    <xf numFmtId="0" fontId="48" fillId="20" borderId="14" xfId="0" applyFont="1" applyFill="1" applyBorder="1" applyAlignment="1">
      <alignment vertical="top" wrapText="1"/>
    </xf>
    <xf numFmtId="0" fontId="48" fillId="20" borderId="12" xfId="0" applyFont="1" applyFill="1" applyBorder="1" applyAlignment="1">
      <alignment vertical="top" wrapText="1"/>
    </xf>
    <xf numFmtId="0" fontId="52" fillId="20" borderId="14" xfId="0" applyFont="1" applyFill="1" applyBorder="1" applyAlignment="1">
      <alignment vertical="top" wrapText="1"/>
    </xf>
    <xf numFmtId="14" fontId="48" fillId="20" borderId="14" xfId="0" applyNumberFormat="1" applyFont="1" applyFill="1" applyBorder="1" applyAlignment="1">
      <alignment vertical="top" wrapText="1"/>
    </xf>
    <xf numFmtId="0" fontId="33" fillId="18" borderId="23" xfId="6" applyFont="1" applyFill="1" applyBorder="1" applyAlignment="1" applyProtection="1">
      <alignment horizontal="left" vertical="top" wrapText="1"/>
      <protection locked="0"/>
    </xf>
    <xf numFmtId="14" fontId="48" fillId="29" borderId="12" xfId="0" applyNumberFormat="1" applyFont="1" applyFill="1" applyBorder="1" applyAlignment="1">
      <alignment vertical="top" wrapText="1"/>
    </xf>
    <xf numFmtId="0" fontId="48" fillId="20" borderId="12" xfId="0" applyFont="1" applyFill="1" applyBorder="1" applyAlignment="1">
      <alignment horizontal="left" vertical="top" wrapText="1"/>
    </xf>
    <xf numFmtId="0" fontId="82" fillId="20" borderId="9" xfId="10" applyFont="1" applyFill="1" applyBorder="1" applyAlignment="1">
      <alignment vertical="center" wrapText="1"/>
    </xf>
    <xf numFmtId="0" fontId="83" fillId="20" borderId="9" xfId="0" applyFont="1" applyFill="1" applyBorder="1" applyAlignment="1">
      <alignment horizontal="left" vertical="top" wrapText="1"/>
    </xf>
    <xf numFmtId="14" fontId="48" fillId="20" borderId="12" xfId="0" applyNumberFormat="1" applyFont="1" applyFill="1" applyBorder="1" applyAlignment="1">
      <alignment vertical="top" wrapText="1"/>
    </xf>
    <xf numFmtId="0" fontId="49" fillId="20" borderId="12" xfId="6" applyFont="1" applyFill="1" applyBorder="1" applyAlignment="1" applyProtection="1">
      <alignment horizontal="left" vertical="top" wrapText="1"/>
      <protection locked="0"/>
    </xf>
    <xf numFmtId="0" fontId="80" fillId="0" borderId="0" xfId="0" applyFont="1" applyAlignment="1" applyProtection="1">
      <alignment horizontal="left" vertical="top" wrapText="1"/>
      <protection locked="0"/>
    </xf>
    <xf numFmtId="0" fontId="51" fillId="0" borderId="0" xfId="0" applyFont="1" applyAlignment="1">
      <alignment vertical="top"/>
    </xf>
    <xf numFmtId="0" fontId="57" fillId="0" borderId="0" xfId="0" applyFont="1" applyAlignment="1">
      <alignment horizontal="center" vertical="top"/>
    </xf>
    <xf numFmtId="0" fontId="48" fillId="12" borderId="0" xfId="0" applyFont="1" applyFill="1" applyAlignment="1">
      <alignment horizontal="left" vertical="top" wrapText="1"/>
    </xf>
    <xf numFmtId="0" fontId="52" fillId="13" borderId="12" xfId="0" applyFont="1" applyFill="1" applyBorder="1" applyAlignment="1">
      <alignment vertical="top" wrapText="1"/>
    </xf>
    <xf numFmtId="0" fontId="48" fillId="0" borderId="0" xfId="0" applyFont="1" applyAlignment="1">
      <alignment horizontal="center" wrapText="1"/>
    </xf>
    <xf numFmtId="0" fontId="52" fillId="14" borderId="15" xfId="15" applyFont="1" applyFill="1" applyBorder="1" applyAlignment="1">
      <alignment horizontal="left" vertical="top"/>
    </xf>
    <xf numFmtId="0" fontId="52" fillId="14" borderId="17" xfId="15" applyFont="1" applyFill="1" applyBorder="1" applyAlignment="1">
      <alignment horizontal="left" vertical="top"/>
    </xf>
    <xf numFmtId="0" fontId="52" fillId="14" borderId="18" xfId="15" applyFont="1" applyFill="1" applyBorder="1" applyAlignment="1">
      <alignment horizontal="left" vertical="top"/>
    </xf>
    <xf numFmtId="0" fontId="48" fillId="14" borderId="20" xfId="0" applyFont="1" applyFill="1" applyBorder="1" applyAlignment="1">
      <alignment horizontal="center" vertical="top" wrapText="1"/>
    </xf>
    <xf numFmtId="0" fontId="15" fillId="25" borderId="0" xfId="4" applyFont="1" applyFill="1" applyAlignment="1">
      <alignment horizontal="left" vertical="center" wrapText="1"/>
    </xf>
    <xf numFmtId="0" fontId="8" fillId="24" borderId="46" xfId="6" applyFont="1" applyFill="1" applyBorder="1" applyAlignment="1">
      <alignment horizontal="left" vertical="center" wrapText="1"/>
    </xf>
    <xf numFmtId="0" fontId="8" fillId="24" borderId="46" xfId="6" applyFont="1" applyFill="1" applyBorder="1" applyAlignment="1">
      <alignment horizontal="center" vertical="center" wrapText="1"/>
    </xf>
    <xf numFmtId="0" fontId="8" fillId="26" borderId="0" xfId="14" applyFont="1" applyFill="1" applyAlignment="1">
      <alignment horizontal="left" vertical="center" wrapText="1"/>
    </xf>
    <xf numFmtId="0" fontId="9" fillId="18" borderId="53" xfId="4" applyFont="1" applyFill="1" applyBorder="1" applyAlignment="1" applyProtection="1">
      <alignment horizontal="left" vertical="center"/>
      <protection locked="0"/>
    </xf>
    <xf numFmtId="0" fontId="48" fillId="0" borderId="0" xfId="14" applyFont="1" applyAlignment="1">
      <alignment horizontal="left" vertical="top"/>
    </xf>
    <xf numFmtId="0" fontId="57" fillId="0" borderId="0" xfId="14" applyFont="1" applyAlignment="1">
      <alignment horizontal="center" vertical="top"/>
    </xf>
    <xf numFmtId="15" fontId="48" fillId="0" borderId="0" xfId="14" applyNumberFormat="1" applyFont="1" applyAlignment="1">
      <alignment horizontal="left" vertical="top"/>
    </xf>
    <xf numFmtId="0" fontId="49" fillId="0" borderId="0" xfId="14" applyFont="1" applyAlignment="1">
      <alignment horizontal="center" vertical="top"/>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49" fontId="100" fillId="0" borderId="78" xfId="0" applyNumberFormat="1" applyFont="1" applyBorder="1" applyAlignment="1">
      <alignment horizontal="left" vertical="center" wrapText="1"/>
    </xf>
    <xf numFmtId="49" fontId="100" fillId="0" borderId="79" xfId="0" applyNumberFormat="1" applyFont="1" applyBorder="1" applyAlignment="1">
      <alignment horizontal="left" vertical="center" wrapText="1"/>
    </xf>
    <xf numFmtId="0" fontId="75" fillId="0" borderId="23" xfId="0" applyFont="1" applyBorder="1"/>
    <xf numFmtId="0" fontId="49" fillId="18" borderId="23" xfId="0" applyFont="1" applyFill="1" applyBorder="1"/>
    <xf numFmtId="0" fontId="55" fillId="11" borderId="13" xfId="11" applyFont="1" applyFill="1" applyBorder="1" applyAlignment="1">
      <alignment horizontal="left" vertical="center" wrapText="1"/>
    </xf>
    <xf numFmtId="0" fontId="49" fillId="0" borderId="14" xfId="0" applyFont="1" applyBorder="1"/>
    <xf numFmtId="0" fontId="49" fillId="0" borderId="81" xfId="0" applyFont="1" applyBorder="1"/>
    <xf numFmtId="0" fontId="101" fillId="0" borderId="12" xfId="0" applyFont="1" applyBorder="1" applyAlignment="1">
      <alignment wrapText="1"/>
    </xf>
    <xf numFmtId="49" fontId="100" fillId="18" borderId="80" xfId="0" applyNumberFormat="1" applyFont="1" applyFill="1" applyBorder="1" applyAlignment="1">
      <alignment horizontal="left" vertical="center" wrapText="1"/>
    </xf>
    <xf numFmtId="15" fontId="48" fillId="0" borderId="12" xfId="12" applyNumberFormat="1" applyFont="1" applyBorder="1" applyAlignment="1" applyProtection="1">
      <alignment vertical="top" wrapText="1"/>
      <protection locked="0"/>
    </xf>
    <xf numFmtId="0" fontId="52" fillId="0" borderId="12" xfId="12" applyFont="1" applyBorder="1" applyAlignment="1" applyProtection="1">
      <alignment vertical="top" wrapText="1"/>
      <protection locked="0"/>
    </xf>
    <xf numFmtId="0" fontId="48" fillId="0" borderId="82" xfId="0" applyFont="1" applyBorder="1" applyAlignment="1">
      <alignment vertical="top" wrapText="1"/>
    </xf>
    <xf numFmtId="0" fontId="53" fillId="0" borderId="83" xfId="0" applyFont="1" applyBorder="1" applyAlignment="1">
      <alignment vertical="top" wrapText="1"/>
    </xf>
    <xf numFmtId="0" fontId="53" fillId="0" borderId="83" xfId="0" applyFont="1" applyBorder="1" applyAlignment="1">
      <alignment vertical="top"/>
    </xf>
    <xf numFmtId="0" fontId="49" fillId="0" borderId="83" xfId="0" applyFont="1" applyBorder="1" applyAlignment="1">
      <alignment vertical="top"/>
    </xf>
    <xf numFmtId="0" fontId="72" fillId="0" borderId="83" xfId="0" applyFont="1" applyBorder="1" applyAlignment="1">
      <alignment vertical="top" wrapText="1"/>
    </xf>
    <xf numFmtId="0" fontId="48" fillId="0" borderId="85" xfId="0" applyFont="1" applyBorder="1" applyAlignment="1">
      <alignment vertical="top"/>
    </xf>
    <xf numFmtId="0" fontId="48" fillId="0" borderId="3" xfId="0" applyFont="1" applyBorder="1" applyAlignment="1">
      <alignment vertical="top"/>
    </xf>
    <xf numFmtId="0" fontId="48" fillId="0" borderId="18" xfId="0" applyFont="1" applyBorder="1" applyAlignment="1">
      <alignment vertical="top" wrapText="1"/>
    </xf>
    <xf numFmtId="0" fontId="48" fillId="0" borderId="19" xfId="0" applyFont="1" applyBorder="1" applyAlignment="1">
      <alignment vertical="top"/>
    </xf>
    <xf numFmtId="0" fontId="48" fillId="0" borderId="19" xfId="0" applyFont="1" applyBorder="1" applyAlignment="1">
      <alignment vertical="top" wrapText="1"/>
    </xf>
    <xf numFmtId="0" fontId="102" fillId="0" borderId="0" xfId="0" applyFont="1"/>
    <xf numFmtId="14" fontId="49" fillId="0" borderId="12" xfId="0" applyNumberFormat="1" applyFont="1" applyBorder="1" applyAlignment="1">
      <alignment horizontal="left" vertical="top" wrapText="1"/>
    </xf>
    <xf numFmtId="0" fontId="103" fillId="0" borderId="0" xfId="0" applyFont="1"/>
    <xf numFmtId="166" fontId="48" fillId="0" borderId="12" xfId="0" applyNumberFormat="1" applyFont="1" applyBorder="1"/>
    <xf numFmtId="14" fontId="48" fillId="0" borderId="84" xfId="0" applyNumberFormat="1" applyFont="1" applyBorder="1" applyAlignment="1">
      <alignment vertical="top" wrapText="1"/>
    </xf>
    <xf numFmtId="14" fontId="53" fillId="0" borderId="19" xfId="14" applyNumberFormat="1" applyFont="1" applyBorder="1" applyAlignment="1">
      <alignment vertical="top" wrapText="1"/>
    </xf>
    <xf numFmtId="0" fontId="49" fillId="0" borderId="0" xfId="0" applyFont="1" applyAlignment="1">
      <alignment horizontal="center" vertical="center"/>
    </xf>
    <xf numFmtId="0" fontId="48" fillId="0" borderId="0" xfId="0" applyFont="1" applyAlignment="1">
      <alignment horizontal="center" vertical="center"/>
    </xf>
    <xf numFmtId="0" fontId="80" fillId="0" borderId="0" xfId="0" applyFont="1" applyAlignment="1" applyProtection="1">
      <alignment horizontal="left" vertical="top" wrapText="1"/>
      <protection locked="0"/>
    </xf>
    <xf numFmtId="0" fontId="48" fillId="0" borderId="0" xfId="0" applyFont="1" applyAlignment="1">
      <alignment horizontal="center"/>
    </xf>
    <xf numFmtId="0" fontId="51" fillId="10" borderId="0" xfId="0" applyFont="1" applyFill="1" applyAlignment="1">
      <alignment wrapText="1"/>
    </xf>
    <xf numFmtId="0" fontId="48" fillId="10" borderId="0" xfId="0" applyFont="1" applyFill="1" applyAlignment="1">
      <alignment wrapText="1"/>
    </xf>
    <xf numFmtId="0" fontId="51" fillId="10" borderId="0" xfId="0" applyFont="1" applyFill="1" applyAlignment="1">
      <alignment vertical="top"/>
    </xf>
    <xf numFmtId="0" fontId="48" fillId="10" borderId="0" xfId="0" applyFont="1" applyFill="1" applyAlignment="1">
      <alignment vertical="top"/>
    </xf>
    <xf numFmtId="0" fontId="51" fillId="0" borderId="0" xfId="0" applyFont="1" applyAlignment="1">
      <alignment vertical="top"/>
    </xf>
    <xf numFmtId="0" fontId="48" fillId="0" borderId="0" xfId="0" applyFont="1" applyAlignment="1">
      <alignment vertical="top"/>
    </xf>
    <xf numFmtId="0" fontId="97" fillId="10" borderId="0" xfId="0" applyFont="1" applyFill="1" applyAlignment="1" applyProtection="1">
      <alignment vertical="top" wrapText="1"/>
      <protection locked="0"/>
    </xf>
    <xf numFmtId="0" fontId="98" fillId="10" borderId="0" xfId="0" applyFont="1" applyFill="1" applyAlignment="1" applyProtection="1">
      <alignment vertical="top" wrapText="1"/>
      <protection locked="0"/>
    </xf>
    <xf numFmtId="0" fontId="48" fillId="0" borderId="0" xfId="0" applyFont="1" applyAlignment="1">
      <alignment horizontal="center" vertical="top"/>
    </xf>
    <xf numFmtId="0" fontId="48" fillId="0" borderId="0" xfId="0" applyFont="1"/>
    <xf numFmtId="0" fontId="57" fillId="0" borderId="0" xfId="0" applyFont="1" applyAlignment="1">
      <alignment horizontal="center" vertical="top"/>
    </xf>
    <xf numFmtId="0" fontId="49" fillId="0" borderId="0" xfId="0" applyFont="1" applyAlignment="1">
      <alignment horizontal="center" vertical="top"/>
    </xf>
    <xf numFmtId="0" fontId="48" fillId="0" borderId="64" xfId="0" applyFont="1" applyBorder="1" applyAlignment="1" applyProtection="1">
      <alignment horizontal="left" vertical="top"/>
      <protection locked="0"/>
    </xf>
    <xf numFmtId="0" fontId="48" fillId="0" borderId="65" xfId="0" applyFont="1" applyBorder="1" applyAlignment="1" applyProtection="1">
      <alignment horizontal="left" vertical="top"/>
      <protection locked="0"/>
    </xf>
    <xf numFmtId="0" fontId="48" fillId="0" borderId="66" xfId="0" applyFont="1" applyBorder="1" applyAlignment="1" applyProtection="1">
      <alignment horizontal="left" vertical="top"/>
      <protection locked="0"/>
    </xf>
    <xf numFmtId="0" fontId="48" fillId="0" borderId="64" xfId="0" applyFont="1" applyBorder="1" applyAlignment="1" applyProtection="1">
      <alignment horizontal="left" vertical="top" wrapText="1"/>
      <protection locked="0"/>
    </xf>
    <xf numFmtId="0" fontId="48" fillId="0" borderId="66" xfId="0" applyFont="1" applyBorder="1" applyAlignment="1" applyProtection="1">
      <alignment horizontal="left" vertical="top" wrapText="1"/>
      <protection locked="0"/>
    </xf>
    <xf numFmtId="0" fontId="52"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21" xfId="0" applyFill="1" applyBorder="1" applyAlignment="1" applyProtection="1">
      <alignment vertical="top" wrapText="1"/>
      <protection locked="0"/>
    </xf>
    <xf numFmtId="164" fontId="52" fillId="13" borderId="23" xfId="0" applyNumberFormat="1" applyFont="1" applyFill="1" applyBorder="1" applyAlignment="1">
      <alignment vertical="top" wrapText="1"/>
    </xf>
    <xf numFmtId="164" fontId="52" fillId="13" borderId="24" xfId="0" applyNumberFormat="1" applyFont="1" applyFill="1" applyBorder="1" applyAlignment="1">
      <alignment vertical="top" wrapText="1"/>
    </xf>
    <xf numFmtId="164" fontId="52" fillId="13" borderId="21" xfId="0" applyNumberFormat="1" applyFont="1" applyFill="1" applyBorder="1" applyAlignment="1">
      <alignment vertical="top" wrapText="1"/>
    </xf>
    <xf numFmtId="0" fontId="48" fillId="12" borderId="0" xfId="0" applyFont="1" applyFill="1" applyAlignment="1">
      <alignment horizontal="left" vertical="top" wrapText="1"/>
    </xf>
    <xf numFmtId="0" fontId="74" fillId="13" borderId="12" xfId="0" applyFont="1" applyFill="1" applyBorder="1" applyAlignment="1">
      <alignment horizontal="left" vertical="top" wrapText="1"/>
    </xf>
    <xf numFmtId="0" fontId="52" fillId="13" borderId="12" xfId="0" applyFont="1" applyFill="1" applyBorder="1" applyAlignment="1">
      <alignment vertical="top" wrapText="1"/>
    </xf>
    <xf numFmtId="0" fontId="0" fillId="13" borderId="12" xfId="0" applyFill="1" applyBorder="1" applyAlignment="1">
      <alignment vertical="top" wrapText="1"/>
    </xf>
    <xf numFmtId="0" fontId="84" fillId="0" borderId="24" xfId="0" applyFont="1" applyBorder="1" applyAlignment="1">
      <alignment horizontal="center" vertical="top" wrapText="1"/>
    </xf>
    <xf numFmtId="0" fontId="0" fillId="0" borderId="24" xfId="0" applyBorder="1" applyAlignment="1">
      <alignment horizontal="center" vertical="top" wrapText="1"/>
    </xf>
    <xf numFmtId="0" fontId="87" fillId="0" borderId="0" xfId="5" applyFont="1" applyAlignment="1">
      <alignment horizontal="center" vertical="center" wrapText="1"/>
    </xf>
    <xf numFmtId="0" fontId="48" fillId="0" borderId="0" xfId="0" applyFont="1" applyAlignment="1">
      <alignment horizontal="center" wrapText="1"/>
    </xf>
    <xf numFmtId="0" fontId="52" fillId="14" borderId="15" xfId="15" applyFont="1" applyFill="1" applyBorder="1" applyAlignment="1">
      <alignment horizontal="left" vertical="top"/>
    </xf>
    <xf numFmtId="0" fontId="52" fillId="14" borderId="17" xfId="15" applyFont="1" applyFill="1" applyBorder="1" applyAlignment="1">
      <alignment horizontal="left" vertical="top"/>
    </xf>
    <xf numFmtId="0" fontId="52" fillId="14" borderId="18" xfId="15" applyFont="1" applyFill="1" applyBorder="1" applyAlignment="1">
      <alignment horizontal="left" vertical="top"/>
    </xf>
    <xf numFmtId="0" fontId="99" fillId="14" borderId="20" xfId="0" applyFont="1" applyFill="1" applyBorder="1" applyAlignment="1">
      <alignment horizontal="center" vertical="top" wrapText="1"/>
    </xf>
    <xf numFmtId="0" fontId="48" fillId="14" borderId="20" xfId="0" applyFont="1" applyFill="1" applyBorder="1" applyAlignment="1">
      <alignment horizontal="center" vertical="top" wrapText="1"/>
    </xf>
    <xf numFmtId="0" fontId="55" fillId="17" borderId="25" xfId="0" applyFont="1" applyFill="1" applyBorder="1" applyAlignment="1">
      <alignment horizontal="left" vertical="top" wrapText="1"/>
    </xf>
    <xf numFmtId="0" fontId="55" fillId="17" borderId="34" xfId="0" applyFont="1" applyFill="1" applyBorder="1" applyAlignment="1">
      <alignment horizontal="left" vertical="top" wrapText="1"/>
    </xf>
    <xf numFmtId="0" fontId="55" fillId="17" borderId="28" xfId="0" applyFont="1" applyFill="1" applyBorder="1" applyAlignment="1">
      <alignment horizontal="left" vertical="top" wrapText="1"/>
    </xf>
    <xf numFmtId="0" fontId="49" fillId="20" borderId="20" xfId="0" applyFont="1" applyFill="1" applyBorder="1" applyAlignment="1">
      <alignment horizontal="left" vertical="top" wrapText="1"/>
    </xf>
    <xf numFmtId="0" fontId="43" fillId="24" borderId="0" xfId="6" applyFont="1" applyFill="1" applyAlignment="1">
      <alignment horizontal="left" vertical="center" wrapText="1"/>
    </xf>
    <xf numFmtId="0" fontId="43" fillId="24" borderId="43" xfId="6" applyFont="1" applyFill="1" applyBorder="1" applyAlignment="1">
      <alignment horizontal="left" vertical="center" wrapText="1"/>
    </xf>
    <xf numFmtId="0" fontId="15" fillId="25" borderId="0" xfId="4" applyFont="1" applyFill="1" applyAlignment="1">
      <alignment horizontal="left" vertical="center" wrapText="1"/>
    </xf>
    <xf numFmtId="0" fontId="9" fillId="25" borderId="0" xfId="4" applyFont="1" applyFill="1" applyAlignment="1">
      <alignment horizontal="left" vertical="top" wrapText="1"/>
    </xf>
    <xf numFmtId="0" fontId="8" fillId="24" borderId="46" xfId="6" applyFont="1" applyFill="1" applyBorder="1" applyAlignment="1">
      <alignment horizontal="left" vertical="center" wrapText="1"/>
    </xf>
    <xf numFmtId="0" fontId="8" fillId="24" borderId="67" xfId="6" applyFont="1" applyFill="1" applyBorder="1" applyAlignment="1">
      <alignment horizontal="left" vertical="center" wrapText="1"/>
    </xf>
    <xf numFmtId="0" fontId="44" fillId="25" borderId="42" xfId="4" applyFont="1" applyFill="1" applyBorder="1" applyAlignment="1">
      <alignment horizontal="left" vertical="center" wrapText="1"/>
    </xf>
    <xf numFmtId="0" fontId="8" fillId="24" borderId="68" xfId="6" applyFont="1" applyFill="1" applyBorder="1" applyAlignment="1">
      <alignment horizontal="left" vertical="center" wrapText="1"/>
    </xf>
    <xf numFmtId="0" fontId="8" fillId="24" borderId="51" xfId="6" applyFont="1" applyFill="1" applyBorder="1" applyAlignment="1">
      <alignment horizontal="left" vertical="center" wrapText="1"/>
    </xf>
    <xf numFmtId="0" fontId="8" fillId="24" borderId="68" xfId="6" applyFont="1" applyFill="1" applyBorder="1" applyAlignment="1">
      <alignment horizontal="center" vertical="center" wrapText="1"/>
    </xf>
    <xf numFmtId="0" fontId="8" fillId="24" borderId="69" xfId="6" applyFont="1" applyFill="1" applyBorder="1" applyAlignment="1">
      <alignment horizontal="center" vertical="center" wrapText="1"/>
    </xf>
    <xf numFmtId="0" fontId="8" fillId="24" borderId="46" xfId="6" applyFont="1" applyFill="1" applyBorder="1" applyAlignment="1">
      <alignment horizontal="center" vertical="center" wrapText="1"/>
    </xf>
    <xf numFmtId="0" fontId="8" fillId="24" borderId="70" xfId="6" applyFont="1" applyFill="1" applyBorder="1" applyAlignment="1">
      <alignment horizontal="center" vertical="center" wrapText="1"/>
    </xf>
    <xf numFmtId="0" fontId="8" fillId="27" borderId="71" xfId="6" applyFont="1" applyFill="1" applyBorder="1" applyAlignment="1">
      <alignment horizontal="left" vertical="center" wrapText="1"/>
    </xf>
    <xf numFmtId="0" fontId="8" fillId="26" borderId="0" xfId="14" applyFont="1" applyFill="1" applyAlignment="1">
      <alignment horizontal="left" vertical="center" wrapText="1"/>
    </xf>
    <xf numFmtId="0" fontId="44" fillId="25" borderId="46" xfId="6" applyFont="1" applyFill="1" applyBorder="1" applyAlignment="1" applyProtection="1">
      <alignment horizontal="left" vertical="center" wrapText="1" shrinkToFit="1"/>
      <protection locked="0"/>
    </xf>
    <xf numFmtId="0" fontId="44" fillId="25" borderId="67" xfId="6" applyFont="1" applyFill="1" applyBorder="1" applyAlignment="1" applyProtection="1">
      <alignment horizontal="left" vertical="center" wrapText="1" shrinkToFit="1"/>
      <protection locked="0"/>
    </xf>
    <xf numFmtId="0" fontId="44" fillId="25" borderId="70" xfId="6" applyFont="1" applyFill="1" applyBorder="1" applyAlignment="1" applyProtection="1">
      <alignment horizontal="left" vertical="center" wrapText="1" shrinkToFit="1"/>
      <protection locked="0"/>
    </xf>
    <xf numFmtId="0" fontId="8" fillId="24" borderId="67" xfId="6" applyFont="1" applyFill="1" applyBorder="1" applyAlignment="1">
      <alignment horizontal="center" vertical="center" wrapText="1"/>
    </xf>
    <xf numFmtId="0" fontId="10" fillId="18" borderId="0" xfId="4" applyFont="1" applyFill="1" applyAlignment="1">
      <alignment horizontal="left" vertical="top" wrapText="1"/>
    </xf>
    <xf numFmtId="0" fontId="9" fillId="18" borderId="0" xfId="4" applyFont="1" applyFill="1" applyAlignment="1">
      <alignment horizontal="left" vertical="top" wrapText="1"/>
    </xf>
    <xf numFmtId="0" fontId="9" fillId="18" borderId="72" xfId="4" applyFont="1" applyFill="1" applyBorder="1" applyAlignment="1">
      <alignment horizontal="left" vertical="top" wrapText="1"/>
    </xf>
    <xf numFmtId="0" fontId="9" fillId="18" borderId="73" xfId="4" applyFont="1" applyFill="1" applyBorder="1" applyAlignment="1" applyProtection="1">
      <alignment horizontal="left" vertical="center"/>
      <protection locked="0"/>
    </xf>
    <xf numFmtId="0" fontId="9" fillId="18" borderId="53" xfId="4" applyFont="1" applyFill="1" applyBorder="1" applyAlignment="1" applyProtection="1">
      <alignment horizontal="left" vertical="center"/>
      <protection locked="0"/>
    </xf>
    <xf numFmtId="0" fontId="9" fillId="18" borderId="55" xfId="4" applyFont="1" applyFill="1" applyBorder="1" applyAlignment="1" applyProtection="1">
      <alignment horizontal="left" vertical="center"/>
      <protection locked="0"/>
    </xf>
    <xf numFmtId="0" fontId="9" fillId="18" borderId="54" xfId="4" applyFont="1" applyFill="1" applyBorder="1" applyAlignment="1" applyProtection="1">
      <alignment horizontal="left" vertical="center"/>
      <protection locked="0"/>
    </xf>
    <xf numFmtId="0" fontId="9" fillId="25" borderId="0" xfId="4" applyFont="1" applyFill="1" applyAlignment="1">
      <alignment horizontal="left" vertical="center" wrapText="1"/>
    </xf>
    <xf numFmtId="0" fontId="15" fillId="25" borderId="67" xfId="6" applyFont="1" applyFill="1" applyBorder="1" applyAlignment="1" applyProtection="1">
      <alignment horizontal="left" vertical="center" wrapText="1" shrinkToFit="1"/>
      <protection locked="0"/>
    </xf>
    <xf numFmtId="0" fontId="15" fillId="25" borderId="70" xfId="6" applyFont="1" applyFill="1" applyBorder="1" applyAlignment="1" applyProtection="1">
      <alignment horizontal="left" vertical="center" wrapText="1" shrinkToFit="1"/>
      <protection locked="0"/>
    </xf>
    <xf numFmtId="0" fontId="9" fillId="25" borderId="49" xfId="4" applyFont="1" applyFill="1" applyBorder="1" applyAlignment="1" applyProtection="1">
      <alignment horizontal="center" vertical="center"/>
      <protection locked="0"/>
    </xf>
    <xf numFmtId="0" fontId="9" fillId="25" borderId="74" xfId="4" applyFont="1" applyFill="1" applyBorder="1" applyAlignment="1" applyProtection="1">
      <alignment horizontal="center" vertical="center"/>
      <protection locked="0"/>
    </xf>
    <xf numFmtId="0" fontId="9" fillId="25" borderId="50" xfId="4" applyFont="1" applyFill="1" applyBorder="1" applyAlignment="1" applyProtection="1">
      <alignment horizontal="center" vertical="center"/>
      <protection locked="0"/>
    </xf>
    <xf numFmtId="0" fontId="9" fillId="25" borderId="75" xfId="4" applyFont="1" applyFill="1" applyBorder="1" applyAlignment="1" applyProtection="1">
      <alignment horizontal="center" vertical="center"/>
      <protection locked="0"/>
    </xf>
    <xf numFmtId="0" fontId="9" fillId="25" borderId="76" xfId="4" applyFont="1" applyFill="1" applyBorder="1" applyAlignment="1" applyProtection="1">
      <alignment horizontal="center" vertical="center"/>
      <protection locked="0"/>
    </xf>
    <xf numFmtId="0" fontId="9" fillId="25" borderId="77" xfId="4" applyFont="1" applyFill="1" applyBorder="1" applyAlignment="1" applyProtection="1">
      <alignment horizontal="center" vertical="center"/>
      <protection locked="0"/>
    </xf>
    <xf numFmtId="0" fontId="48" fillId="0" borderId="17" xfId="0" applyFont="1" applyBorder="1" applyAlignment="1">
      <alignment vertical="top" wrapText="1"/>
    </xf>
    <xf numFmtId="0" fontId="48" fillId="0" borderId="17" xfId="0" applyFont="1" applyBorder="1" applyAlignment="1">
      <alignment vertical="top"/>
    </xf>
    <xf numFmtId="0" fontId="57" fillId="0" borderId="0" xfId="0" applyFont="1" applyAlignment="1">
      <alignment horizontal="center" vertical="top" wrapText="1"/>
    </xf>
    <xf numFmtId="0" fontId="49" fillId="0" borderId="0" xfId="14" applyFont="1" applyAlignment="1">
      <alignment horizontal="center" vertical="top"/>
    </xf>
    <xf numFmtId="0" fontId="49" fillId="0" borderId="3" xfId="14" applyFont="1" applyBorder="1" applyAlignment="1">
      <alignment horizontal="center" vertical="top"/>
    </xf>
    <xf numFmtId="0" fontId="48" fillId="0" borderId="0" xfId="14" applyFont="1" applyAlignment="1">
      <alignment horizontal="left" vertical="top"/>
    </xf>
    <xf numFmtId="0" fontId="48" fillId="0" borderId="17" xfId="14" applyFont="1" applyBorder="1" applyAlignment="1">
      <alignment horizontal="left" vertical="top"/>
    </xf>
    <xf numFmtId="0" fontId="47" fillId="0" borderId="24" xfId="14" applyFont="1" applyBorder="1" applyAlignment="1" applyProtection="1">
      <alignment horizontal="center" vertical="center" wrapText="1"/>
      <protection locked="0"/>
    </xf>
    <xf numFmtId="0" fontId="49" fillId="0" borderId="0" xfId="13" applyFont="1" applyAlignment="1">
      <alignment horizontal="left" vertical="top" wrapText="1"/>
    </xf>
    <xf numFmtId="0" fontId="52" fillId="0" borderId="0" xfId="14" applyFont="1" applyAlignment="1">
      <alignment horizontal="left" vertical="top"/>
    </xf>
    <xf numFmtId="0" fontId="48" fillId="0" borderId="0" xfId="14" applyFont="1" applyAlignment="1">
      <alignment horizontal="left" vertical="top" wrapText="1"/>
    </xf>
    <xf numFmtId="0" fontId="48" fillId="0" borderId="3" xfId="14" applyFont="1" applyBorder="1" applyAlignment="1">
      <alignment horizontal="left" vertical="top" wrapText="1"/>
    </xf>
    <xf numFmtId="15" fontId="48" fillId="0" borderId="0" xfId="14" applyNumberFormat="1" applyFont="1" applyAlignment="1">
      <alignment horizontal="left" vertical="top"/>
    </xf>
    <xf numFmtId="0" fontId="57" fillId="0" borderId="0" xfId="14" applyFont="1" applyAlignment="1">
      <alignment horizontal="center" vertical="top"/>
    </xf>
    <xf numFmtId="0" fontId="48" fillId="0" borderId="18" xfId="14" applyFont="1" applyBorder="1" applyAlignment="1">
      <alignment horizontal="left" vertical="top"/>
    </xf>
    <xf numFmtId="0" fontId="48" fillId="0" borderId="20" xfId="14" applyFont="1" applyBorder="1" applyAlignment="1">
      <alignment horizontal="left" vertical="top"/>
    </xf>
    <xf numFmtId="0" fontId="57" fillId="0" borderId="0" xfId="14" applyFont="1" applyAlignment="1">
      <alignment horizontal="center" vertical="top" wrapText="1"/>
    </xf>
    <xf numFmtId="14" fontId="49" fillId="0" borderId="20" xfId="14" applyNumberFormat="1" applyFont="1" applyBorder="1" applyAlignment="1">
      <alignment horizontal="left" vertical="top"/>
    </xf>
    <xf numFmtId="14" fontId="49" fillId="0" borderId="19" xfId="14" applyNumberFormat="1" applyFont="1" applyBorder="1" applyAlignment="1">
      <alignment horizontal="left" vertical="top"/>
    </xf>
    <xf numFmtId="0" fontId="18" fillId="4" borderId="35" xfId="0" applyFont="1" applyFill="1" applyBorder="1" applyAlignment="1">
      <alignment vertical="top" wrapText="1"/>
    </xf>
    <xf numFmtId="0" fontId="18" fillId="4" borderId="5" xfId="0" applyFont="1" applyFill="1" applyBorder="1" applyAlignment="1">
      <alignment vertical="top" wrapText="1"/>
    </xf>
    <xf numFmtId="49" fontId="13" fillId="3" borderId="36"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5" fillId="4" borderId="35" xfId="0" applyFont="1" applyFill="1" applyBorder="1" applyAlignment="1">
      <alignment vertical="top" wrapText="1"/>
    </xf>
    <xf numFmtId="0" fontId="15" fillId="4" borderId="37" xfId="0" applyFont="1" applyFill="1" applyBorder="1" applyAlignment="1">
      <alignment vertical="top" wrapText="1"/>
    </xf>
    <xf numFmtId="0" fontId="15" fillId="4" borderId="38" xfId="0" applyFont="1" applyFill="1" applyBorder="1" applyAlignment="1">
      <alignment vertical="top" wrapText="1"/>
    </xf>
    <xf numFmtId="0" fontId="17" fillId="0" borderId="25" xfId="0" applyFont="1" applyBorder="1" applyAlignment="1">
      <alignment horizontal="center" vertical="top" wrapText="1"/>
    </xf>
    <xf numFmtId="0" fontId="17" fillId="0" borderId="34" xfId="0" applyFont="1" applyBorder="1" applyAlignment="1">
      <alignment horizontal="center" vertical="top" wrapText="1"/>
    </xf>
    <xf numFmtId="0" fontId="17" fillId="0" borderId="28" xfId="0" applyFont="1" applyBorder="1" applyAlignment="1">
      <alignment horizontal="center" vertical="top" wrapText="1"/>
    </xf>
    <xf numFmtId="0" fontId="17" fillId="0" borderId="39" xfId="0" applyFont="1" applyBorder="1" applyAlignment="1">
      <alignment horizontal="center" vertical="top" wrapText="1"/>
    </xf>
    <xf numFmtId="0" fontId="17" fillId="0" borderId="0" xfId="0" applyFont="1" applyAlignment="1">
      <alignment horizontal="center" vertical="top" wrapText="1"/>
    </xf>
    <xf numFmtId="0" fontId="16" fillId="0" borderId="25" xfId="0" applyFont="1" applyBorder="1" applyAlignment="1">
      <alignment horizontal="left" vertical="top" wrapText="1"/>
    </xf>
    <xf numFmtId="0" fontId="16" fillId="0" borderId="34" xfId="0" applyFont="1" applyBorder="1" applyAlignment="1">
      <alignment horizontal="left" vertical="top" wrapText="1"/>
    </xf>
    <xf numFmtId="0" fontId="16" fillId="0" borderId="28" xfId="0" applyFont="1" applyBorder="1" applyAlignment="1">
      <alignment horizontal="left" vertical="top" wrapText="1"/>
    </xf>
  </cellXfs>
  <cellStyles count="16">
    <cellStyle name="Normal" xfId="0" builtinId="0"/>
    <cellStyle name="Normal 2" xfId="1" xr:uid="{1C349B12-6272-4B10-9EEF-CD9B2A50A31E}"/>
    <cellStyle name="Normal 2 2" xfId="2" xr:uid="{0C09C6BA-D904-4A33-A592-1AC695E36C3F}"/>
    <cellStyle name="Normal 2 4" xfId="3" xr:uid="{F2B0009A-B7B3-4780-B056-151B95146876}"/>
    <cellStyle name="Normal 3" xfId="4" xr:uid="{9259772A-E75E-4AB7-843C-5010A1D5AFAC}"/>
    <cellStyle name="Normal 4" xfId="5" xr:uid="{E172E6DB-B95E-473B-881A-14869946BB92}"/>
    <cellStyle name="Normal 4 2" xfId="6" xr:uid="{7E565FA8-6BDD-4072-9ECD-99E37074830F}"/>
    <cellStyle name="Normal 5" xfId="7" xr:uid="{0B26C552-EB68-481C-8688-91974F67A74C}"/>
    <cellStyle name="Normal 5 2" xfId="8" xr:uid="{38771ABB-808A-4B0C-AA4D-8AA02716F166}"/>
    <cellStyle name="Normal 5 2 2" xfId="9" xr:uid="{6B6050B3-B7BE-44EF-93EF-50F52D607D1A}"/>
    <cellStyle name="Normal 7" xfId="10" xr:uid="{71400284-DE4F-4EFB-80BC-FF9E4145DA67}"/>
    <cellStyle name="Normal_2011 RA Coilte SHC Summary v10 - no names" xfId="11" xr:uid="{941DD290-DC87-4BDF-B171-9C73B7551E00}"/>
    <cellStyle name="Normal_RT-COC-001-13 Report spreadsheet" xfId="12" xr:uid="{E434AABA-D8B2-4E39-9BB1-1F284811B786}"/>
    <cellStyle name="Normal_RT-COC-001-18 Report spreadsheet" xfId="13" xr:uid="{87EE49E0-E7A6-483E-A5EB-F628376E8924}"/>
    <cellStyle name="Normal_RT-FM-001-03 Forest cert report template" xfId="14" xr:uid="{9BB08275-165B-4E2B-BD8F-FFEC0F76DE43}"/>
    <cellStyle name="Normal_T&amp;M RA report 2005 draft 2" xfId="15" xr:uid="{74F8F719-4636-48A2-9337-69FF2AD06794}"/>
  </cellStyles>
  <dxfs count="28">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ont>
        <b val="0"/>
        <i val="0"/>
        <strike val="0"/>
        <condense val="0"/>
        <extend val="0"/>
        <outline val="0"/>
        <shadow val="0"/>
        <u val="none"/>
        <vertAlign val="baseline"/>
        <sz val="11"/>
        <color auto="1"/>
        <name val="Cambria"/>
        <scheme val="maj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scheme val="major"/>
      </font>
      <alignment horizontal="center"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scheme val="maj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352425</xdr:rowOff>
    </xdr:from>
    <xdr:to>
      <xdr:col>0</xdr:col>
      <xdr:colOff>400050</xdr:colOff>
      <xdr:row>0</xdr:row>
      <xdr:rowOff>2752725</xdr:rowOff>
    </xdr:to>
    <xdr:pic>
      <xdr:nvPicPr>
        <xdr:cNvPr id="8926" name="Picture 1">
          <a:extLst>
            <a:ext uri="{FF2B5EF4-FFF2-40B4-BE49-F238E27FC236}">
              <a16:creationId xmlns:a16="http://schemas.microsoft.com/office/drawing/2014/main" id="{A2F11828-9A86-8FF0-4ACE-7F332D9AC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352425"/>
          <a:ext cx="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800100</xdr:rowOff>
    </xdr:from>
    <xdr:to>
      <xdr:col>2</xdr:col>
      <xdr:colOff>38100</xdr:colOff>
      <xdr:row>1</xdr:row>
      <xdr:rowOff>0</xdr:rowOff>
    </xdr:to>
    <xdr:pic>
      <xdr:nvPicPr>
        <xdr:cNvPr id="8927" name="Picture 2">
          <a:extLst>
            <a:ext uri="{FF2B5EF4-FFF2-40B4-BE49-F238E27FC236}">
              <a16:creationId xmlns:a16="http://schemas.microsoft.com/office/drawing/2014/main" id="{922C4315-97B7-1B12-705C-7BB233962D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00100"/>
          <a:ext cx="2085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0</xdr:row>
      <xdr:rowOff>428625</xdr:rowOff>
    </xdr:from>
    <xdr:to>
      <xdr:col>5</xdr:col>
      <xdr:colOff>1085850</xdr:colOff>
      <xdr:row>1</xdr:row>
      <xdr:rowOff>0</xdr:rowOff>
    </xdr:to>
    <xdr:pic>
      <xdr:nvPicPr>
        <xdr:cNvPr id="8928" name="Picture 2">
          <a:extLst>
            <a:ext uri="{FF2B5EF4-FFF2-40B4-BE49-F238E27FC236}">
              <a16:creationId xmlns:a16="http://schemas.microsoft.com/office/drawing/2014/main" id="{B90C877B-563B-AD77-26F6-DF96FDBC8A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6350" y="428625"/>
          <a:ext cx="14287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857250</xdr:colOff>
      <xdr:row>0</xdr:row>
      <xdr:rowOff>790575</xdr:rowOff>
    </xdr:from>
    <xdr:to>
      <xdr:col>1</xdr:col>
      <xdr:colOff>0</xdr:colOff>
      <xdr:row>1</xdr:row>
      <xdr:rowOff>0</xdr:rowOff>
    </xdr:to>
    <xdr:pic>
      <xdr:nvPicPr>
        <xdr:cNvPr id="21824" name="Picture 4">
          <a:extLst>
            <a:ext uri="{FF2B5EF4-FFF2-40B4-BE49-F238E27FC236}">
              <a16:creationId xmlns:a16="http://schemas.microsoft.com/office/drawing/2014/main" id="{EE04C059-8E62-FBA2-6E09-A77A3EE4B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790575"/>
          <a:ext cx="18383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542925</xdr:rowOff>
    </xdr:from>
    <xdr:to>
      <xdr:col>1</xdr:col>
      <xdr:colOff>0</xdr:colOff>
      <xdr:row>1</xdr:row>
      <xdr:rowOff>0</xdr:rowOff>
    </xdr:to>
    <xdr:pic>
      <xdr:nvPicPr>
        <xdr:cNvPr id="31210" name="Picture 4">
          <a:extLst>
            <a:ext uri="{FF2B5EF4-FFF2-40B4-BE49-F238E27FC236}">
              <a16:creationId xmlns:a16="http://schemas.microsoft.com/office/drawing/2014/main" id="{475AF06D-87D2-B10C-A9FB-EEF1AA64A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925"/>
          <a:ext cx="15621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342900</xdr:rowOff>
    </xdr:from>
    <xdr:to>
      <xdr:col>4</xdr:col>
      <xdr:colOff>0</xdr:colOff>
      <xdr:row>1</xdr:row>
      <xdr:rowOff>0</xdr:rowOff>
    </xdr:to>
    <xdr:pic>
      <xdr:nvPicPr>
        <xdr:cNvPr id="31211" name="Picture 1">
          <a:extLst>
            <a:ext uri="{FF2B5EF4-FFF2-40B4-BE49-F238E27FC236}">
              <a16:creationId xmlns:a16="http://schemas.microsoft.com/office/drawing/2014/main" id="{A76A2B63-9017-408B-C65A-D18FF37FED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342900"/>
          <a:ext cx="14859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estry/Masters/Certification%20Records/CURRENT%20LICENSEES/007227%20FSL%20Group%20Certification%20Scheme/2020%20S1/RT-FM-001a-06%20PEFC%20FSL%20007227%20S1%2020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estry/Masters/Certification%20Records/CURRENT%20LICENSEES/007227%20FSL%20Group%20Certification%20Scheme/2023%20S4/RT-FM-001a-06%20PEFC%20Forestry%20Services%20Ltd%20007227%202023%20S4%20CT%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stry/Masters/Certification%20Records/CURRENT%20LICENSEES/007227%20FSL%20Group%20Certification%20Scheme/2021%20S2/RT-FM-001a-06%20PEFC%20Forest%20cert%20report%20-%20FSL%20-%20S2%202021%20d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Forestry/Private/CURRENT%20LICENSEES/007227%20FSL%20Group%20Certification%20Scheme/2024%20RA/RT-FM-001a-06.1%20PEFC%20Forest%20cert%20report%20Forestry%20Services%20Ltd%20007227%202024%20RA%20FINA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
      <sheetName val="6 S1"/>
      <sheetName val="7 S2"/>
      <sheetName val="8 S3"/>
      <sheetName val="9 S4"/>
      <sheetName val="A1 FM Checklist 2019"/>
      <sheetName val="A1 FM Checklist"/>
      <sheetName val="A2 Stakeholder Summary"/>
      <sheetName val="A3 Species list"/>
      <sheetName val="A6 Group checklist"/>
      <sheetName val="A7 Members &amp; FMUs"/>
      <sheetName val="A8a Sampling"/>
      <sheetName val="A11a Cert Decsn"/>
      <sheetName val="A12a Product schedule"/>
      <sheetName val="A14a Product Codes"/>
      <sheetName val="A15 Opening and Closing Meeting"/>
      <sheetName val="Sheet1"/>
    </sheetNames>
    <sheetDataSet>
      <sheetData sheetId="0" refreshError="1">
        <row r="8">
          <cell r="D8" t="str">
            <v>SA-PEFC-FM/COC-007227</v>
          </cell>
        </row>
      </sheetData>
      <sheetData sheetId="1" refreshError="1">
        <row r="9">
          <cell r="C9" t="str">
            <v>Forestry Services Ltd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
      <sheetName val="5 MA Org Structure+Management"/>
      <sheetName val="6 S1"/>
      <sheetName val="7 S2"/>
      <sheetName val="8 S3"/>
      <sheetName val="9 S4"/>
      <sheetName val="A1 FM Checklist 2019"/>
      <sheetName val="A1 FM Checklist"/>
      <sheetName val="A1.2 PEFC FM CHECKLIST"/>
      <sheetName val="PEFC Audit programme"/>
      <sheetName val="A2 Stakeholder Summary"/>
      <sheetName val="A3 Species list"/>
      <sheetName val="A6 PEFC Group checklist"/>
      <sheetName val="A7 Member &amp; FMUs"/>
      <sheetName val="A8a Sampling"/>
      <sheetName val="A11a Cert Decsn"/>
      <sheetName val="A12a Product schedule"/>
      <sheetName val="A14a Product Codes"/>
      <sheetName val="A15 Opening and Closing Meeting"/>
    </sheetNames>
    <sheetDataSet>
      <sheetData sheetId="0"/>
      <sheetData sheetId="1">
        <row r="13">
          <cell r="C13" t="str">
            <v>Unit 3, Cillin Hill, Dublin Road, Kilkenny, R95 A4VP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sheetName val="5 MA Org Structure+Management"/>
      <sheetName val="6 S1"/>
      <sheetName val="7 S2"/>
      <sheetName val="8 S3"/>
      <sheetName val="9 S4"/>
      <sheetName val="A1 Checklist"/>
      <sheetName val="Audit Programme"/>
      <sheetName val="A2 Stakeholder Summary"/>
      <sheetName val="A3 Species list"/>
      <sheetName val="A6 Group checklist"/>
      <sheetName val="A6a Multisite checklist"/>
      <sheetName val="A7 Members &amp; FMUs"/>
      <sheetName val="A8a Sampling"/>
      <sheetName val="A11a Cert Decsn"/>
      <sheetName val="A12a Product schedule"/>
      <sheetName val="A14a Product Codes"/>
      <sheetName val="A15 Opening and Closing Meeting"/>
      <sheetName val="Sheet1"/>
    </sheetNames>
    <sheetDataSet>
      <sheetData sheetId="0">
        <row r="8">
          <cell r="D8" t="str">
            <v>SA-PEFC-FM/COC-007227</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1 Basic info"/>
      <sheetName val="2 Findings"/>
      <sheetName val="3 RA Cert process"/>
      <sheetName val="5 RA Org Structure+Management"/>
      <sheetName val="6 S1"/>
      <sheetName val="7 S2"/>
      <sheetName val="8 S3"/>
      <sheetName val="9 S4"/>
      <sheetName val="A1 PEFC Ireland"/>
      <sheetName val="Audit Programme"/>
      <sheetName val="A2 Stakeholder Summary"/>
      <sheetName val="A3 Species list"/>
      <sheetName val="A6 Group checklist"/>
      <sheetName val="A6a Multisite checklist"/>
      <sheetName val="A7 Members &amp; FMUs"/>
      <sheetName val="A8a PEFC Ireland sampling"/>
      <sheetName val="A11a Cert Decsn"/>
      <sheetName val="A12a Product schedule"/>
      <sheetName val="A14a Product Codes"/>
      <sheetName val="A15 Opening and Closing Meeting"/>
    </sheetNames>
    <sheetDataSet>
      <sheetData sheetId="0">
        <row r="10">
          <cell r="D10">
            <v>45541</v>
          </cell>
        </row>
        <row r="11">
          <cell r="D11">
            <v>47366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FDA71-18BA-4088-AF60-0FB4C407FE5C}" name="Table2" displayName="Table2" ref="C13:G668" totalsRowShown="0" tableBorderDxfId="27">
  <autoFilter ref="C13:G668" xr:uid="{16210420-A68B-43E1-8C0C-4B64B4D5A62F}"/>
  <tableColumns count="5">
    <tableColumn id="1" xr3:uid="{00000000-0010-0000-0100-000001000000}" name="A" dataDxfId="26" dataCellStyle="Normal 2 4"/>
    <tableColumn id="2" xr3:uid="{00000000-0010-0000-0100-000002000000}" name="Column1" dataDxfId="25" dataCellStyle="Normal 2 4"/>
    <tableColumn id="3" xr3:uid="{00000000-0010-0000-0100-000003000000}" name="SECTION A: PEFC™ TRADEMARK REQUIREMENTS _x000a_PEFC International Standard PEFC ST 2001:2008" dataDxfId="24" dataCellStyle="Normal 2 4"/>
    <tableColumn id="4" xr3:uid="{00000000-0010-0000-0100-000004000000}" name="no score" dataDxfId="23" dataCellStyle="Normal 2 4"/>
    <tableColumn id="5" xr3:uid="{00000000-0010-0000-0100-000005000000}" name="Column2" dataDxfId="22" dataCellStyle="Normal 2 4"/>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81FD-0CDA-4203-85FA-5B8BA5702C9D}">
  <dimension ref="A1:H32"/>
  <sheetViews>
    <sheetView tabSelected="1" view="pageBreakPreview" zoomScaleNormal="75" zoomScaleSheetLayoutView="100" workbookViewId="0">
      <selection activeCell="D19" sqref="D19"/>
    </sheetView>
  </sheetViews>
  <sheetFormatPr defaultColWidth="9" defaultRowHeight="12.5"/>
  <cols>
    <col min="1" max="1" width="21" style="33" customWidth="1"/>
    <col min="2" max="2" width="12.54296875" style="33" customWidth="1"/>
    <col min="3" max="3" width="19.1796875" style="33" customWidth="1"/>
    <col min="4" max="4" width="29" style="33" customWidth="1"/>
    <col min="5" max="5" width="14.7265625" style="33" customWidth="1"/>
    <col min="6" max="6" width="18.26953125" style="33" customWidth="1"/>
    <col min="7" max="7" width="15.453125" style="33" customWidth="1"/>
    <col min="8" max="16384" width="9" style="33"/>
  </cols>
  <sheetData>
    <row r="1" spans="1:8" ht="163.5" customHeight="1">
      <c r="A1" s="622"/>
      <c r="B1" s="623"/>
      <c r="C1" s="623"/>
      <c r="D1" s="32" t="s">
        <v>0</v>
      </c>
      <c r="E1" s="625"/>
      <c r="F1" s="625"/>
      <c r="G1" s="49"/>
    </row>
    <row r="2" spans="1:8">
      <c r="H2" s="34"/>
    </row>
    <row r="3" spans="1:8" ht="39.75" customHeight="1">
      <c r="A3" s="626" t="s">
        <v>1</v>
      </c>
      <c r="B3" s="627"/>
      <c r="C3" s="627"/>
      <c r="D3" s="346" t="s">
        <v>2</v>
      </c>
      <c r="E3" s="347"/>
      <c r="F3" s="347"/>
      <c r="H3" s="36"/>
    </row>
    <row r="4" spans="1:8" ht="17.5">
      <c r="A4" s="37"/>
      <c r="B4" s="38"/>
      <c r="D4" s="35"/>
      <c r="H4" s="36"/>
    </row>
    <row r="5" spans="1:8" s="39" customFormat="1" ht="17.5">
      <c r="A5" s="628" t="s">
        <v>3</v>
      </c>
      <c r="B5" s="629"/>
      <c r="C5" s="629"/>
      <c r="D5" s="343" t="s">
        <v>2</v>
      </c>
      <c r="E5" s="344"/>
      <c r="F5" s="344"/>
      <c r="H5" s="40"/>
    </row>
    <row r="6" spans="1:8" s="39" customFormat="1" ht="17.5">
      <c r="A6" s="574" t="s">
        <v>4</v>
      </c>
      <c r="B6" s="41"/>
      <c r="D6" s="343" t="s">
        <v>5</v>
      </c>
      <c r="E6" s="344"/>
      <c r="F6" s="344"/>
      <c r="H6" s="40"/>
    </row>
    <row r="7" spans="1:8" s="39" customFormat="1" ht="46.15" customHeight="1">
      <c r="A7" s="630" t="s">
        <v>6</v>
      </c>
      <c r="B7" s="631"/>
      <c r="C7" s="631"/>
      <c r="D7" s="632" t="s">
        <v>7</v>
      </c>
      <c r="E7" s="633"/>
      <c r="F7" s="633"/>
      <c r="H7" s="40"/>
    </row>
    <row r="8" spans="1:8" s="39" customFormat="1" ht="30.65" customHeight="1">
      <c r="A8" s="574" t="s">
        <v>8</v>
      </c>
      <c r="D8" s="624" t="s">
        <v>9</v>
      </c>
      <c r="E8" s="624"/>
      <c r="F8" s="344"/>
      <c r="H8" s="40"/>
    </row>
    <row r="9" spans="1:8" s="39" customFormat="1" ht="28.15" customHeight="1">
      <c r="A9" s="218" t="s">
        <v>10</v>
      </c>
      <c r="B9" s="190"/>
      <c r="C9" s="190"/>
      <c r="D9" s="345" t="s">
        <v>11</v>
      </c>
      <c r="E9" s="573"/>
      <c r="F9" s="344"/>
      <c r="H9" s="40"/>
    </row>
    <row r="10" spans="1:8" s="39" customFormat="1" ht="17.5">
      <c r="A10" s="574" t="s">
        <v>12</v>
      </c>
      <c r="B10" s="41"/>
      <c r="D10" s="349">
        <v>45541</v>
      </c>
      <c r="E10" s="344"/>
      <c r="F10" s="344"/>
      <c r="H10" s="40"/>
    </row>
    <row r="11" spans="1:8" s="39" customFormat="1" ht="17.5">
      <c r="A11" s="630" t="s">
        <v>13</v>
      </c>
      <c r="B11" s="631"/>
      <c r="C11" s="631"/>
      <c r="D11" s="349">
        <v>47366</v>
      </c>
      <c r="E11" s="344"/>
      <c r="F11" s="344"/>
      <c r="H11" s="40"/>
    </row>
    <row r="12" spans="1:8" s="39" customFormat="1" ht="17.5">
      <c r="A12" s="574"/>
      <c r="B12" s="41"/>
    </row>
    <row r="13" spans="1:8" s="39" customFormat="1" ht="17.5">
      <c r="B13" s="41"/>
    </row>
    <row r="14" spans="1:8" s="39" customFormat="1" ht="28">
      <c r="A14" s="42"/>
      <c r="B14" s="43" t="s">
        <v>14</v>
      </c>
      <c r="C14" s="43" t="s">
        <v>15</v>
      </c>
      <c r="D14" s="43" t="s">
        <v>16</v>
      </c>
      <c r="E14" s="43" t="s">
        <v>17</v>
      </c>
      <c r="F14" s="44" t="s">
        <v>18</v>
      </c>
      <c r="G14" s="45"/>
    </row>
    <row r="15" spans="1:8" s="39" customFormat="1" ht="14" hidden="1">
      <c r="A15" s="348" t="s">
        <v>19</v>
      </c>
      <c r="B15" s="341"/>
      <c r="C15" s="341"/>
      <c r="D15" s="341"/>
      <c r="E15" s="341"/>
      <c r="F15" s="342"/>
      <c r="G15" s="45"/>
    </row>
    <row r="16" spans="1:8" s="39" customFormat="1" ht="42">
      <c r="A16" s="605" t="s">
        <v>20</v>
      </c>
      <c r="B16" s="604" t="s">
        <v>21</v>
      </c>
      <c r="C16" s="604" t="s">
        <v>22</v>
      </c>
      <c r="D16" s="604" t="s">
        <v>23</v>
      </c>
      <c r="E16" s="604" t="s">
        <v>24</v>
      </c>
      <c r="F16" s="604" t="s">
        <v>25</v>
      </c>
      <c r="G16" s="46"/>
    </row>
    <row r="17" spans="1:7" s="39" customFormat="1" ht="70">
      <c r="A17" s="605" t="s">
        <v>26</v>
      </c>
      <c r="B17" s="604" t="s">
        <v>27</v>
      </c>
      <c r="C17" s="604" t="s">
        <v>1676</v>
      </c>
      <c r="D17" s="604" t="s">
        <v>28</v>
      </c>
      <c r="E17" s="604" t="s">
        <v>29</v>
      </c>
      <c r="F17" s="604" t="s">
        <v>1677</v>
      </c>
      <c r="G17" s="46"/>
    </row>
    <row r="18" spans="1:7" s="39" customFormat="1" ht="14">
      <c r="A18" s="605" t="s">
        <v>30</v>
      </c>
      <c r="B18" s="604"/>
      <c r="C18" s="604"/>
      <c r="D18" s="604"/>
      <c r="E18" s="604"/>
      <c r="F18" s="604"/>
      <c r="G18" s="46"/>
    </row>
    <row r="19" spans="1:7" s="39" customFormat="1" ht="14">
      <c r="A19" s="605" t="s">
        <v>31</v>
      </c>
      <c r="B19" s="604"/>
      <c r="C19" s="604"/>
      <c r="D19" s="604"/>
      <c r="E19" s="604"/>
      <c r="F19" s="604"/>
      <c r="G19" s="46"/>
    </row>
    <row r="20" spans="1:7" s="39" customFormat="1" ht="14">
      <c r="A20" s="605" t="s">
        <v>32</v>
      </c>
      <c r="B20" s="604"/>
      <c r="C20" s="604"/>
      <c r="D20" s="604"/>
      <c r="E20" s="604"/>
      <c r="F20" s="604"/>
      <c r="G20" s="46"/>
    </row>
    <row r="21" spans="1:7" s="39" customFormat="1" ht="17.5">
      <c r="B21" s="41"/>
    </row>
    <row r="22" spans="1:7" s="39" customFormat="1" ht="18" customHeight="1">
      <c r="A22" s="637" t="s">
        <v>33</v>
      </c>
      <c r="B22" s="637"/>
      <c r="C22" s="637"/>
      <c r="D22" s="637"/>
      <c r="E22" s="637"/>
      <c r="F22" s="637"/>
    </row>
    <row r="23" spans="1:7" ht="14">
      <c r="A23" s="634" t="s">
        <v>34</v>
      </c>
      <c r="B23" s="635"/>
      <c r="C23" s="635"/>
      <c r="D23" s="635"/>
      <c r="E23" s="635"/>
      <c r="F23" s="635"/>
      <c r="G23" s="49"/>
    </row>
    <row r="24" spans="1:7" ht="14">
      <c r="A24" s="54"/>
      <c r="B24" s="54"/>
    </row>
    <row r="25" spans="1:7" ht="14">
      <c r="A25" s="634" t="s">
        <v>35</v>
      </c>
      <c r="B25" s="635"/>
      <c r="C25" s="635"/>
      <c r="D25" s="635"/>
      <c r="E25" s="635"/>
      <c r="F25" s="635"/>
      <c r="G25" s="49"/>
    </row>
    <row r="26" spans="1:7" ht="14">
      <c r="A26" s="634" t="s">
        <v>36</v>
      </c>
      <c r="B26" s="635"/>
      <c r="C26" s="635"/>
      <c r="D26" s="635"/>
      <c r="E26" s="635"/>
      <c r="F26" s="635"/>
      <c r="G26" s="49"/>
    </row>
    <row r="27" spans="1:7" ht="14">
      <c r="A27" s="634" t="s">
        <v>37</v>
      </c>
      <c r="B27" s="635"/>
      <c r="C27" s="635"/>
      <c r="D27" s="635"/>
      <c r="E27" s="635"/>
      <c r="F27" s="635"/>
      <c r="G27" s="49"/>
    </row>
    <row r="28" spans="1:7" ht="14">
      <c r="A28" s="47"/>
      <c r="B28" s="47"/>
    </row>
    <row r="29" spans="1:7" ht="14">
      <c r="A29" s="636" t="s">
        <v>38</v>
      </c>
      <c r="B29" s="635"/>
      <c r="C29" s="635"/>
      <c r="D29" s="635"/>
      <c r="E29" s="635"/>
      <c r="F29" s="635"/>
      <c r="G29" s="49"/>
    </row>
    <row r="30" spans="1:7" ht="14">
      <c r="A30" s="636" t="s">
        <v>39</v>
      </c>
      <c r="B30" s="635"/>
      <c r="C30" s="635"/>
      <c r="D30" s="635"/>
      <c r="E30" s="635"/>
      <c r="F30" s="635"/>
      <c r="G30" s="49"/>
    </row>
    <row r="31" spans="1:7" ht="13.5" customHeight="1"/>
    <row r="32" spans="1:7">
      <c r="A32" s="33" t="s">
        <v>40</v>
      </c>
    </row>
  </sheetData>
  <sheetProtection password="CD46" sheet="1" objects="1" scenarios="1"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6" type="noConversion"/>
  <pageMargins left="0.75" right="0.75" top="1" bottom="1" header="0.5" footer="0.5"/>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1F12-4E98-4280-8827-3ED2AC08E1F6}">
  <dimension ref="A1:IV668"/>
  <sheetViews>
    <sheetView topLeftCell="C1" workbookViewId="0">
      <selection activeCell="K11" sqref="K11"/>
    </sheetView>
  </sheetViews>
  <sheetFormatPr defaultColWidth="10" defaultRowHeight="14"/>
  <cols>
    <col min="1" max="1" width="81.7265625" style="401" hidden="1" customWidth="1"/>
    <col min="2" max="2" width="49.81640625" style="401" hidden="1" customWidth="1"/>
    <col min="3" max="3" width="10" style="402" customWidth="1"/>
    <col min="4" max="4" width="12.81640625" style="402" customWidth="1"/>
    <col min="5" max="5" width="91.1796875" style="401" customWidth="1"/>
    <col min="6" max="6" width="13.7265625" style="403" customWidth="1"/>
    <col min="7" max="7" width="13.453125" style="401" customWidth="1"/>
    <col min="8" max="255" width="9" style="404" customWidth="1"/>
    <col min="256" max="16384" width="10" style="404"/>
  </cols>
  <sheetData>
    <row r="1" spans="1:256" ht="17.5">
      <c r="A1" s="376"/>
      <c r="B1" s="376"/>
      <c r="C1" s="377" t="s">
        <v>596</v>
      </c>
      <c r="D1" s="377"/>
      <c r="E1" s="376"/>
      <c r="F1" s="378"/>
      <c r="G1" s="376"/>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379"/>
      <c r="DK1" s="379"/>
      <c r="DL1" s="379"/>
      <c r="DM1" s="379"/>
      <c r="DN1" s="379"/>
      <c r="DO1" s="379"/>
      <c r="DP1" s="379"/>
      <c r="DQ1" s="379"/>
      <c r="DR1" s="379"/>
      <c r="DS1" s="379"/>
      <c r="DT1" s="379"/>
      <c r="DU1" s="379"/>
      <c r="DV1" s="379"/>
      <c r="DW1" s="379"/>
      <c r="DX1" s="379"/>
      <c r="DY1" s="379"/>
      <c r="DZ1" s="379"/>
      <c r="EA1" s="379"/>
      <c r="EB1" s="379"/>
      <c r="EC1" s="379"/>
      <c r="ED1" s="379"/>
      <c r="EE1" s="379"/>
      <c r="EF1" s="379"/>
      <c r="EG1" s="379"/>
      <c r="EH1" s="379"/>
      <c r="EI1" s="379"/>
      <c r="EJ1" s="379"/>
      <c r="EK1" s="379"/>
      <c r="EL1" s="379"/>
      <c r="EM1" s="379"/>
      <c r="EN1" s="379"/>
      <c r="EO1" s="379"/>
      <c r="EP1" s="379"/>
      <c r="EQ1" s="379"/>
      <c r="ER1" s="379"/>
      <c r="ES1" s="379"/>
      <c r="ET1" s="379"/>
      <c r="EU1" s="379"/>
      <c r="EV1" s="379"/>
      <c r="EW1" s="379"/>
      <c r="EX1" s="379"/>
      <c r="EY1" s="379"/>
      <c r="EZ1" s="379"/>
      <c r="FA1" s="379"/>
      <c r="FB1" s="379"/>
      <c r="FC1" s="379"/>
      <c r="FD1" s="379"/>
      <c r="FE1" s="379"/>
      <c r="FF1" s="379"/>
      <c r="FG1" s="379"/>
      <c r="FH1" s="379"/>
      <c r="FI1" s="379"/>
      <c r="FJ1" s="379"/>
      <c r="FK1" s="379"/>
      <c r="FL1" s="379"/>
      <c r="FM1" s="379"/>
      <c r="FN1" s="379"/>
      <c r="FO1" s="379"/>
      <c r="FP1" s="379"/>
      <c r="FQ1" s="379"/>
      <c r="FR1" s="379"/>
      <c r="FS1" s="379"/>
      <c r="FT1" s="379"/>
      <c r="FU1" s="379"/>
      <c r="FV1" s="379"/>
      <c r="FW1" s="379"/>
      <c r="FX1" s="379"/>
      <c r="FY1" s="379"/>
      <c r="FZ1" s="379"/>
      <c r="GA1" s="379"/>
      <c r="GB1" s="379"/>
      <c r="GC1" s="379"/>
      <c r="GD1" s="379"/>
      <c r="GE1" s="379"/>
      <c r="GF1" s="379"/>
      <c r="GG1" s="379"/>
      <c r="GH1" s="379"/>
      <c r="GI1" s="379"/>
      <c r="GJ1" s="379"/>
      <c r="GK1" s="379"/>
      <c r="GL1" s="379"/>
      <c r="GM1" s="379"/>
      <c r="GN1" s="379"/>
      <c r="GO1" s="379"/>
      <c r="GP1" s="379"/>
      <c r="GQ1" s="379"/>
      <c r="GR1" s="379"/>
      <c r="GS1" s="379"/>
      <c r="GT1" s="379"/>
      <c r="GU1" s="379"/>
      <c r="GV1" s="379"/>
      <c r="GW1" s="379"/>
      <c r="GX1" s="379"/>
      <c r="GY1" s="379"/>
      <c r="GZ1" s="379"/>
      <c r="HA1" s="379"/>
      <c r="HB1" s="379"/>
      <c r="HC1" s="379"/>
      <c r="HD1" s="379"/>
      <c r="HE1" s="379"/>
      <c r="HF1" s="379"/>
      <c r="HG1" s="379"/>
      <c r="HH1" s="379"/>
      <c r="HI1" s="379"/>
      <c r="HJ1" s="379"/>
      <c r="HK1" s="379"/>
      <c r="HL1" s="379"/>
      <c r="HM1" s="379"/>
      <c r="HN1" s="379"/>
      <c r="HO1" s="379"/>
      <c r="HP1" s="379"/>
      <c r="HQ1" s="379"/>
      <c r="HR1" s="379"/>
      <c r="HS1" s="379"/>
      <c r="HT1" s="379"/>
      <c r="HU1" s="379"/>
      <c r="HV1" s="379"/>
      <c r="HW1" s="379"/>
      <c r="HX1" s="379"/>
      <c r="HY1" s="379"/>
      <c r="HZ1" s="379"/>
      <c r="IA1" s="379"/>
      <c r="IB1" s="379"/>
      <c r="IC1" s="379"/>
      <c r="ID1" s="379"/>
      <c r="IE1" s="379"/>
      <c r="IF1" s="379"/>
      <c r="IG1" s="379"/>
      <c r="IH1" s="379"/>
      <c r="II1" s="379"/>
      <c r="IJ1" s="379"/>
      <c r="IK1" s="379"/>
      <c r="IL1" s="379"/>
      <c r="IM1" s="379"/>
      <c r="IN1" s="379"/>
      <c r="IO1" s="379"/>
      <c r="IP1" s="379"/>
      <c r="IQ1" s="379"/>
      <c r="IR1" s="379"/>
      <c r="IS1" s="379"/>
      <c r="IT1" s="379"/>
      <c r="IU1" s="379"/>
      <c r="IV1" s="379"/>
    </row>
    <row r="2" spans="1:256" ht="17.5">
      <c r="A2" s="380"/>
      <c r="B2" s="381"/>
      <c r="C2" s="382"/>
      <c r="D2" s="381"/>
      <c r="E2" s="381"/>
      <c r="F2" s="383"/>
      <c r="G2" s="380"/>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379"/>
      <c r="BN2" s="379"/>
      <c r="BO2" s="379"/>
      <c r="BP2" s="379"/>
      <c r="BQ2" s="379"/>
      <c r="BR2" s="379"/>
      <c r="BS2" s="379"/>
      <c r="BT2" s="379"/>
      <c r="BU2" s="379"/>
      <c r="BV2" s="379"/>
      <c r="BW2" s="379"/>
      <c r="BX2" s="379"/>
      <c r="BY2" s="379"/>
      <c r="BZ2" s="379"/>
      <c r="CA2" s="379"/>
      <c r="CB2" s="379"/>
      <c r="CC2" s="379"/>
      <c r="CD2" s="379"/>
      <c r="CE2" s="379"/>
      <c r="CF2" s="379"/>
      <c r="CG2" s="379"/>
      <c r="CH2" s="379"/>
      <c r="CI2" s="379"/>
      <c r="CJ2" s="379"/>
      <c r="CK2" s="379"/>
      <c r="CL2" s="379"/>
      <c r="CM2" s="379"/>
      <c r="CN2" s="379"/>
      <c r="CO2" s="379"/>
      <c r="CP2" s="379"/>
      <c r="CQ2" s="379"/>
      <c r="CR2" s="379"/>
      <c r="CS2" s="379"/>
      <c r="CT2" s="379"/>
      <c r="CU2" s="379"/>
      <c r="CV2" s="379"/>
      <c r="CW2" s="379"/>
      <c r="CX2" s="379"/>
      <c r="CY2" s="379"/>
      <c r="CZ2" s="379"/>
      <c r="DA2" s="379"/>
      <c r="DB2" s="379"/>
      <c r="DC2" s="379"/>
      <c r="DD2" s="379"/>
      <c r="DE2" s="379"/>
      <c r="DF2" s="379"/>
      <c r="DG2" s="379"/>
      <c r="DH2" s="379"/>
      <c r="DI2" s="379"/>
      <c r="DJ2" s="379"/>
      <c r="DK2" s="379"/>
      <c r="DL2" s="379"/>
      <c r="DM2" s="379"/>
      <c r="DN2" s="379"/>
      <c r="DO2" s="379"/>
      <c r="DP2" s="379"/>
      <c r="DQ2" s="379"/>
      <c r="DR2" s="379"/>
      <c r="DS2" s="379"/>
      <c r="DT2" s="379"/>
      <c r="DU2" s="379"/>
      <c r="DV2" s="379"/>
      <c r="DW2" s="379"/>
      <c r="DX2" s="379"/>
      <c r="DY2" s="379"/>
      <c r="DZ2" s="379"/>
      <c r="EA2" s="379"/>
      <c r="EB2" s="379"/>
      <c r="EC2" s="379"/>
      <c r="ED2" s="379"/>
      <c r="EE2" s="379"/>
      <c r="EF2" s="379"/>
      <c r="EG2" s="379"/>
      <c r="EH2" s="379"/>
      <c r="EI2" s="379"/>
      <c r="EJ2" s="379"/>
      <c r="EK2" s="379"/>
      <c r="EL2" s="379"/>
      <c r="EM2" s="379"/>
      <c r="EN2" s="379"/>
      <c r="EO2" s="379"/>
      <c r="EP2" s="379"/>
      <c r="EQ2" s="379"/>
      <c r="ER2" s="379"/>
      <c r="ES2" s="379"/>
      <c r="ET2" s="379"/>
      <c r="EU2" s="379"/>
      <c r="EV2" s="379"/>
      <c r="EW2" s="379"/>
      <c r="EX2" s="379"/>
      <c r="EY2" s="379"/>
      <c r="EZ2" s="379"/>
      <c r="FA2" s="379"/>
      <c r="FB2" s="379"/>
      <c r="FC2" s="379"/>
      <c r="FD2" s="379"/>
      <c r="FE2" s="379"/>
      <c r="FF2" s="379"/>
      <c r="FG2" s="379"/>
      <c r="FH2" s="379"/>
      <c r="FI2" s="379"/>
      <c r="FJ2" s="379"/>
      <c r="FK2" s="379"/>
      <c r="FL2" s="379"/>
      <c r="FM2" s="379"/>
      <c r="FN2" s="379"/>
      <c r="FO2" s="379"/>
      <c r="FP2" s="379"/>
      <c r="FQ2" s="379"/>
      <c r="FR2" s="379"/>
      <c r="FS2" s="379"/>
      <c r="FT2" s="379"/>
      <c r="FU2" s="379"/>
      <c r="FV2" s="379"/>
      <c r="FW2" s="379"/>
      <c r="FX2" s="379"/>
      <c r="FY2" s="379"/>
      <c r="FZ2" s="379"/>
      <c r="GA2" s="379"/>
      <c r="GB2" s="379"/>
      <c r="GC2" s="379"/>
      <c r="GD2" s="379"/>
      <c r="GE2" s="379"/>
      <c r="GF2" s="379"/>
      <c r="GG2" s="379"/>
      <c r="GH2" s="379"/>
      <c r="GI2" s="379"/>
      <c r="GJ2" s="379"/>
      <c r="GK2" s="379"/>
      <c r="GL2" s="379"/>
      <c r="GM2" s="379"/>
      <c r="GN2" s="379"/>
      <c r="GO2" s="379"/>
      <c r="GP2" s="379"/>
      <c r="GQ2" s="379"/>
      <c r="GR2" s="379"/>
      <c r="GS2" s="379"/>
      <c r="GT2" s="379"/>
      <c r="GU2" s="379"/>
      <c r="GV2" s="379"/>
      <c r="GW2" s="379"/>
      <c r="GX2" s="379"/>
      <c r="GY2" s="379"/>
      <c r="GZ2" s="379"/>
      <c r="HA2" s="379"/>
      <c r="HB2" s="379"/>
      <c r="HC2" s="379"/>
      <c r="HD2" s="379"/>
      <c r="HE2" s="379"/>
      <c r="HF2" s="379"/>
      <c r="HG2" s="379"/>
      <c r="HH2" s="379"/>
      <c r="HI2" s="379"/>
      <c r="HJ2" s="379"/>
      <c r="HK2" s="379"/>
      <c r="HL2" s="379"/>
      <c r="HM2" s="379"/>
      <c r="HN2" s="379"/>
      <c r="HO2" s="379"/>
      <c r="HP2" s="379"/>
      <c r="HQ2" s="379"/>
      <c r="HR2" s="379"/>
      <c r="HS2" s="379"/>
      <c r="HT2" s="379"/>
      <c r="HU2" s="379"/>
      <c r="HV2" s="379"/>
      <c r="HW2" s="379"/>
      <c r="HX2" s="379"/>
      <c r="HY2" s="379"/>
      <c r="HZ2" s="379"/>
      <c r="IA2" s="379"/>
      <c r="IB2" s="379"/>
      <c r="IC2" s="379"/>
      <c r="ID2" s="379"/>
      <c r="IE2" s="379"/>
      <c r="IF2" s="379"/>
      <c r="IG2" s="379"/>
      <c r="IH2" s="379"/>
      <c r="II2" s="379"/>
      <c r="IJ2" s="379"/>
      <c r="IK2" s="379"/>
      <c r="IL2" s="379"/>
      <c r="IM2" s="379"/>
      <c r="IN2" s="379"/>
      <c r="IO2" s="379"/>
      <c r="IP2" s="379"/>
      <c r="IQ2" s="379"/>
      <c r="IR2" s="379"/>
      <c r="IS2" s="379"/>
      <c r="IT2" s="379"/>
      <c r="IU2" s="379"/>
      <c r="IV2" s="379"/>
    </row>
    <row r="3" spans="1:256" ht="17.5">
      <c r="A3" s="380"/>
      <c r="B3" s="384"/>
      <c r="C3" s="385"/>
      <c r="D3" s="386"/>
      <c r="E3" s="387" t="s">
        <v>597</v>
      </c>
      <c r="F3" s="383"/>
      <c r="G3" s="380"/>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379"/>
      <c r="FY3" s="379"/>
      <c r="FZ3" s="379"/>
      <c r="GA3" s="379"/>
      <c r="GB3" s="379"/>
      <c r="GC3" s="379"/>
      <c r="GD3" s="379"/>
      <c r="GE3" s="379"/>
      <c r="GF3" s="379"/>
      <c r="GG3" s="379"/>
      <c r="GH3" s="379"/>
      <c r="GI3" s="379"/>
      <c r="GJ3" s="379"/>
      <c r="GK3" s="379"/>
      <c r="GL3" s="379"/>
      <c r="GM3" s="379"/>
      <c r="GN3" s="379"/>
      <c r="GO3" s="379"/>
      <c r="GP3" s="379"/>
      <c r="GQ3" s="379"/>
      <c r="GR3" s="379"/>
      <c r="GS3" s="379"/>
      <c r="GT3" s="379"/>
      <c r="GU3" s="379"/>
      <c r="GV3" s="379"/>
      <c r="GW3" s="379"/>
      <c r="GX3" s="379"/>
      <c r="GY3" s="379"/>
      <c r="GZ3" s="379"/>
      <c r="HA3" s="379"/>
      <c r="HB3" s="379"/>
      <c r="HC3" s="379"/>
      <c r="HD3" s="379"/>
      <c r="HE3" s="379"/>
      <c r="HF3" s="379"/>
      <c r="HG3" s="379"/>
      <c r="HH3" s="379"/>
      <c r="HI3" s="379"/>
      <c r="HJ3" s="379"/>
      <c r="HK3" s="379"/>
      <c r="HL3" s="379"/>
      <c r="HM3" s="379"/>
      <c r="HN3" s="379"/>
      <c r="HO3" s="379"/>
      <c r="HP3" s="379"/>
      <c r="HQ3" s="379"/>
      <c r="HR3" s="379"/>
      <c r="HS3" s="379"/>
      <c r="HT3" s="379"/>
      <c r="HU3" s="379"/>
      <c r="HV3" s="379"/>
      <c r="HW3" s="379"/>
      <c r="HX3" s="379"/>
      <c r="HY3" s="379"/>
      <c r="HZ3" s="379"/>
      <c r="IA3" s="379"/>
      <c r="IB3" s="379"/>
      <c r="IC3" s="379"/>
      <c r="ID3" s="379"/>
      <c r="IE3" s="379"/>
      <c r="IF3" s="379"/>
      <c r="IG3" s="379"/>
      <c r="IH3" s="379"/>
      <c r="II3" s="379"/>
      <c r="IJ3" s="379"/>
      <c r="IK3" s="379"/>
      <c r="IL3" s="379"/>
      <c r="IM3" s="379"/>
      <c r="IN3" s="379"/>
      <c r="IO3" s="379"/>
      <c r="IP3" s="379"/>
      <c r="IQ3" s="379"/>
      <c r="IR3" s="379"/>
      <c r="IS3" s="379"/>
      <c r="IT3" s="379"/>
      <c r="IU3" s="379"/>
      <c r="IV3" s="379"/>
    </row>
    <row r="4" spans="1:256" ht="28">
      <c r="A4" s="380"/>
      <c r="B4" s="384"/>
      <c r="C4" s="385"/>
      <c r="D4" s="386"/>
      <c r="E4" s="388" t="s">
        <v>598</v>
      </c>
      <c r="F4" s="383"/>
      <c r="G4" s="380"/>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79"/>
      <c r="EN4" s="379"/>
      <c r="EO4" s="379"/>
      <c r="EP4" s="379"/>
      <c r="EQ4" s="379"/>
      <c r="ER4" s="379"/>
      <c r="ES4" s="379"/>
      <c r="ET4" s="379"/>
      <c r="EU4" s="379"/>
      <c r="EV4" s="379"/>
      <c r="EW4" s="379"/>
      <c r="EX4" s="379"/>
      <c r="EY4" s="379"/>
      <c r="EZ4" s="379"/>
      <c r="FA4" s="379"/>
      <c r="FB4" s="379"/>
      <c r="FC4" s="379"/>
      <c r="FD4" s="379"/>
      <c r="FE4" s="379"/>
      <c r="FF4" s="379"/>
      <c r="FG4" s="379"/>
      <c r="FH4" s="379"/>
      <c r="FI4" s="379"/>
      <c r="FJ4" s="379"/>
      <c r="FK4" s="379"/>
      <c r="FL4" s="379"/>
      <c r="FM4" s="379"/>
      <c r="FN4" s="379"/>
      <c r="FO4" s="379"/>
      <c r="FP4" s="379"/>
      <c r="FQ4" s="379"/>
      <c r="FR4" s="379"/>
      <c r="FS4" s="379"/>
      <c r="FT4" s="379"/>
      <c r="FU4" s="379"/>
      <c r="FV4" s="379"/>
      <c r="FW4" s="379"/>
      <c r="FX4" s="379"/>
      <c r="FY4" s="379"/>
      <c r="FZ4" s="379"/>
      <c r="GA4" s="379"/>
      <c r="GB4" s="379"/>
      <c r="GC4" s="379"/>
      <c r="GD4" s="379"/>
      <c r="GE4" s="379"/>
      <c r="GF4" s="379"/>
      <c r="GG4" s="379"/>
      <c r="GH4" s="379"/>
      <c r="GI4" s="379"/>
      <c r="GJ4" s="379"/>
      <c r="GK4" s="379"/>
      <c r="GL4" s="379"/>
      <c r="GM4" s="379"/>
      <c r="GN4" s="379"/>
      <c r="GO4" s="379"/>
      <c r="GP4" s="379"/>
      <c r="GQ4" s="379"/>
      <c r="GR4" s="379"/>
      <c r="GS4" s="379"/>
      <c r="GT4" s="379"/>
      <c r="GU4" s="379"/>
      <c r="GV4" s="379"/>
      <c r="GW4" s="379"/>
      <c r="GX4" s="379"/>
      <c r="GY4" s="379"/>
      <c r="GZ4" s="379"/>
      <c r="HA4" s="379"/>
      <c r="HB4" s="379"/>
      <c r="HC4" s="379"/>
      <c r="HD4" s="379"/>
      <c r="HE4" s="379"/>
      <c r="HF4" s="379"/>
      <c r="HG4" s="379"/>
      <c r="HH4" s="379"/>
      <c r="HI4" s="379"/>
      <c r="HJ4" s="379"/>
      <c r="HK4" s="379"/>
      <c r="HL4" s="379"/>
      <c r="HM4" s="379"/>
      <c r="HN4" s="379"/>
      <c r="HO4" s="379"/>
      <c r="HP4" s="379"/>
      <c r="HQ4" s="379"/>
      <c r="HR4" s="379"/>
      <c r="HS4" s="379"/>
      <c r="HT4" s="379"/>
      <c r="HU4" s="379"/>
      <c r="HV4" s="379"/>
      <c r="HW4" s="379"/>
      <c r="HX4" s="379"/>
      <c r="HY4" s="379"/>
      <c r="HZ4" s="379"/>
      <c r="IA4" s="379"/>
      <c r="IB4" s="379"/>
      <c r="IC4" s="379"/>
      <c r="ID4" s="379"/>
      <c r="IE4" s="379"/>
      <c r="IF4" s="379"/>
      <c r="IG4" s="379"/>
      <c r="IH4" s="379"/>
      <c r="II4" s="379"/>
      <c r="IJ4" s="379"/>
      <c r="IK4" s="379"/>
      <c r="IL4" s="379"/>
      <c r="IM4" s="379"/>
      <c r="IN4" s="379"/>
      <c r="IO4" s="379"/>
      <c r="IP4" s="379"/>
      <c r="IQ4" s="379"/>
      <c r="IR4" s="379"/>
      <c r="IS4" s="379"/>
      <c r="IT4" s="379"/>
      <c r="IU4" s="379"/>
      <c r="IV4" s="379"/>
    </row>
    <row r="5" spans="1:256" ht="17.5">
      <c r="A5" s="380"/>
      <c r="B5" s="384"/>
      <c r="C5" s="385"/>
      <c r="D5" s="386"/>
      <c r="E5" s="387" t="s">
        <v>599</v>
      </c>
      <c r="F5" s="383"/>
      <c r="G5" s="380"/>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379"/>
      <c r="CA5" s="379"/>
      <c r="CB5" s="379"/>
      <c r="CC5" s="379"/>
      <c r="CD5" s="379"/>
      <c r="CE5" s="379"/>
      <c r="CF5" s="379"/>
      <c r="CG5" s="379"/>
      <c r="CH5" s="379"/>
      <c r="CI5" s="379"/>
      <c r="CJ5" s="379"/>
      <c r="CK5" s="379"/>
      <c r="CL5" s="379"/>
      <c r="CM5" s="379"/>
      <c r="CN5" s="379"/>
      <c r="CO5" s="379"/>
      <c r="CP5" s="379"/>
      <c r="CQ5" s="379"/>
      <c r="CR5" s="379"/>
      <c r="CS5" s="379"/>
      <c r="CT5" s="379"/>
      <c r="CU5" s="379"/>
      <c r="CV5" s="379"/>
      <c r="CW5" s="379"/>
      <c r="CX5" s="379"/>
      <c r="CY5" s="379"/>
      <c r="CZ5" s="379"/>
      <c r="DA5" s="379"/>
      <c r="DB5" s="379"/>
      <c r="DC5" s="379"/>
      <c r="DD5" s="379"/>
      <c r="DE5" s="379"/>
      <c r="DF5" s="379"/>
      <c r="DG5" s="379"/>
      <c r="DH5" s="379"/>
      <c r="DI5" s="379"/>
      <c r="DJ5" s="379"/>
      <c r="DK5" s="379"/>
      <c r="DL5" s="379"/>
      <c r="DM5" s="379"/>
      <c r="DN5" s="379"/>
      <c r="DO5" s="379"/>
      <c r="DP5" s="379"/>
      <c r="DQ5" s="379"/>
      <c r="DR5" s="379"/>
      <c r="DS5" s="379"/>
      <c r="DT5" s="379"/>
      <c r="DU5" s="379"/>
      <c r="DV5" s="379"/>
      <c r="DW5" s="379"/>
      <c r="DX5" s="379"/>
      <c r="DY5" s="379"/>
      <c r="DZ5" s="379"/>
      <c r="EA5" s="379"/>
      <c r="EB5" s="379"/>
      <c r="EC5" s="379"/>
      <c r="ED5" s="379"/>
      <c r="EE5" s="379"/>
      <c r="EF5" s="379"/>
      <c r="EG5" s="379"/>
      <c r="EH5" s="379"/>
      <c r="EI5" s="379"/>
      <c r="EJ5" s="379"/>
      <c r="EK5" s="379"/>
      <c r="EL5" s="379"/>
      <c r="EM5" s="379"/>
      <c r="EN5" s="379"/>
      <c r="EO5" s="379"/>
      <c r="EP5" s="379"/>
      <c r="EQ5" s="379"/>
      <c r="ER5" s="379"/>
      <c r="ES5" s="379"/>
      <c r="ET5" s="379"/>
      <c r="EU5" s="379"/>
      <c r="EV5" s="379"/>
      <c r="EW5" s="379"/>
      <c r="EX5" s="379"/>
      <c r="EY5" s="379"/>
      <c r="EZ5" s="379"/>
      <c r="FA5" s="379"/>
      <c r="FB5" s="379"/>
      <c r="FC5" s="379"/>
      <c r="FD5" s="379"/>
      <c r="FE5" s="379"/>
      <c r="FF5" s="379"/>
      <c r="FG5" s="379"/>
      <c r="FH5" s="379"/>
      <c r="FI5" s="379"/>
      <c r="FJ5" s="379"/>
      <c r="FK5" s="379"/>
      <c r="FL5" s="379"/>
      <c r="FM5" s="379"/>
      <c r="FN5" s="379"/>
      <c r="FO5" s="379"/>
      <c r="FP5" s="379"/>
      <c r="FQ5" s="379"/>
      <c r="FR5" s="379"/>
      <c r="FS5" s="379"/>
      <c r="FT5" s="379"/>
      <c r="FU5" s="379"/>
      <c r="FV5" s="379"/>
      <c r="FW5" s="379"/>
      <c r="FX5" s="379"/>
      <c r="FY5" s="379"/>
      <c r="FZ5" s="379"/>
      <c r="GA5" s="379"/>
      <c r="GB5" s="379"/>
      <c r="GC5" s="379"/>
      <c r="GD5" s="379"/>
      <c r="GE5" s="379"/>
      <c r="GF5" s="379"/>
      <c r="GG5" s="379"/>
      <c r="GH5" s="379"/>
      <c r="GI5" s="379"/>
      <c r="GJ5" s="379"/>
      <c r="GK5" s="379"/>
      <c r="GL5" s="379"/>
      <c r="GM5" s="379"/>
      <c r="GN5" s="379"/>
      <c r="GO5" s="379"/>
      <c r="GP5" s="379"/>
      <c r="GQ5" s="379"/>
      <c r="GR5" s="379"/>
      <c r="GS5" s="379"/>
      <c r="GT5" s="379"/>
      <c r="GU5" s="379"/>
      <c r="GV5" s="379"/>
      <c r="GW5" s="379"/>
      <c r="GX5" s="379"/>
      <c r="GY5" s="379"/>
      <c r="GZ5" s="379"/>
      <c r="HA5" s="379"/>
      <c r="HB5" s="379"/>
      <c r="HC5" s="379"/>
      <c r="HD5" s="379"/>
      <c r="HE5" s="379"/>
      <c r="HF5" s="379"/>
      <c r="HG5" s="379"/>
      <c r="HH5" s="379"/>
      <c r="HI5" s="379"/>
      <c r="HJ5" s="379"/>
      <c r="HK5" s="379"/>
      <c r="HL5" s="379"/>
      <c r="HM5" s="379"/>
      <c r="HN5" s="379"/>
      <c r="HO5" s="379"/>
      <c r="HP5" s="379"/>
      <c r="HQ5" s="379"/>
      <c r="HR5" s="379"/>
      <c r="HS5" s="379"/>
      <c r="HT5" s="379"/>
      <c r="HU5" s="379"/>
      <c r="HV5" s="379"/>
      <c r="HW5" s="379"/>
      <c r="HX5" s="379"/>
      <c r="HY5" s="379"/>
      <c r="HZ5" s="379"/>
      <c r="IA5" s="379"/>
      <c r="IB5" s="379"/>
      <c r="IC5" s="379"/>
      <c r="ID5" s="379"/>
      <c r="IE5" s="379"/>
      <c r="IF5" s="379"/>
      <c r="IG5" s="379"/>
      <c r="IH5" s="379"/>
      <c r="II5" s="379"/>
      <c r="IJ5" s="379"/>
      <c r="IK5" s="379"/>
      <c r="IL5" s="379"/>
      <c r="IM5" s="379"/>
      <c r="IN5" s="379"/>
      <c r="IO5" s="379"/>
      <c r="IP5" s="379"/>
      <c r="IQ5" s="379"/>
      <c r="IR5" s="379"/>
      <c r="IS5" s="379"/>
      <c r="IT5" s="379"/>
      <c r="IU5" s="379"/>
      <c r="IV5" s="379"/>
    </row>
    <row r="6" spans="1:256" ht="17.5">
      <c r="A6" s="380"/>
      <c r="B6" s="384"/>
      <c r="C6" s="385"/>
      <c r="D6" s="386"/>
      <c r="E6" s="388" t="s">
        <v>600</v>
      </c>
      <c r="F6" s="383"/>
      <c r="G6" s="380"/>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CR6" s="379"/>
      <c r="CS6" s="379"/>
      <c r="CT6" s="379"/>
      <c r="CU6" s="379"/>
      <c r="CV6" s="379"/>
      <c r="CW6" s="379"/>
      <c r="CX6" s="379"/>
      <c r="CY6" s="379"/>
      <c r="CZ6" s="379"/>
      <c r="DA6" s="379"/>
      <c r="DB6" s="379"/>
      <c r="DC6" s="379"/>
      <c r="DD6" s="379"/>
      <c r="DE6" s="379"/>
      <c r="DF6" s="379"/>
      <c r="DG6" s="379"/>
      <c r="DH6" s="379"/>
      <c r="DI6" s="379"/>
      <c r="DJ6" s="379"/>
      <c r="DK6" s="379"/>
      <c r="DL6" s="379"/>
      <c r="DM6" s="379"/>
      <c r="DN6" s="379"/>
      <c r="DO6" s="379"/>
      <c r="DP6" s="379"/>
      <c r="DQ6" s="379"/>
      <c r="DR6" s="379"/>
      <c r="DS6" s="379"/>
      <c r="DT6" s="379"/>
      <c r="DU6" s="379"/>
      <c r="DV6" s="379"/>
      <c r="DW6" s="379"/>
      <c r="DX6" s="379"/>
      <c r="DY6" s="379"/>
      <c r="DZ6" s="379"/>
      <c r="EA6" s="379"/>
      <c r="EB6" s="379"/>
      <c r="EC6" s="379"/>
      <c r="ED6" s="379"/>
      <c r="EE6" s="379"/>
      <c r="EF6" s="379"/>
      <c r="EG6" s="379"/>
      <c r="EH6" s="379"/>
      <c r="EI6" s="379"/>
      <c r="EJ6" s="379"/>
      <c r="EK6" s="379"/>
      <c r="EL6" s="379"/>
      <c r="EM6" s="379"/>
      <c r="EN6" s="379"/>
      <c r="EO6" s="379"/>
      <c r="EP6" s="379"/>
      <c r="EQ6" s="379"/>
      <c r="ER6" s="379"/>
      <c r="ES6" s="379"/>
      <c r="ET6" s="379"/>
      <c r="EU6" s="379"/>
      <c r="EV6" s="379"/>
      <c r="EW6" s="379"/>
      <c r="EX6" s="379"/>
      <c r="EY6" s="379"/>
      <c r="EZ6" s="379"/>
      <c r="FA6" s="379"/>
      <c r="FB6" s="379"/>
      <c r="FC6" s="379"/>
      <c r="FD6" s="379"/>
      <c r="FE6" s="379"/>
      <c r="FF6" s="379"/>
      <c r="FG6" s="379"/>
      <c r="FH6" s="379"/>
      <c r="FI6" s="379"/>
      <c r="FJ6" s="379"/>
      <c r="FK6" s="379"/>
      <c r="FL6" s="379"/>
      <c r="FM6" s="379"/>
      <c r="FN6" s="379"/>
      <c r="FO6" s="379"/>
      <c r="FP6" s="379"/>
      <c r="FQ6" s="379"/>
      <c r="FR6" s="379"/>
      <c r="FS6" s="379"/>
      <c r="FT6" s="379"/>
      <c r="FU6" s="379"/>
      <c r="FV6" s="379"/>
      <c r="FW6" s="379"/>
      <c r="FX6" s="379"/>
      <c r="FY6" s="379"/>
      <c r="FZ6" s="379"/>
      <c r="GA6" s="379"/>
      <c r="GB6" s="379"/>
      <c r="GC6" s="379"/>
      <c r="GD6" s="379"/>
      <c r="GE6" s="379"/>
      <c r="GF6" s="379"/>
      <c r="GG6" s="379"/>
      <c r="GH6" s="379"/>
      <c r="GI6" s="379"/>
      <c r="GJ6" s="379"/>
      <c r="GK6" s="379"/>
      <c r="GL6" s="379"/>
      <c r="GM6" s="379"/>
      <c r="GN6" s="379"/>
      <c r="GO6" s="379"/>
      <c r="GP6" s="379"/>
      <c r="GQ6" s="379"/>
      <c r="GR6" s="379"/>
      <c r="GS6" s="379"/>
      <c r="GT6" s="379"/>
      <c r="GU6" s="379"/>
      <c r="GV6" s="379"/>
      <c r="GW6" s="379"/>
      <c r="GX6" s="379"/>
      <c r="GY6" s="379"/>
      <c r="GZ6" s="379"/>
      <c r="HA6" s="379"/>
      <c r="HB6" s="379"/>
      <c r="HC6" s="379"/>
      <c r="HD6" s="379"/>
      <c r="HE6" s="379"/>
      <c r="HF6" s="379"/>
      <c r="HG6" s="379"/>
      <c r="HH6" s="379"/>
      <c r="HI6" s="379"/>
      <c r="HJ6" s="379"/>
      <c r="HK6" s="379"/>
      <c r="HL6" s="379"/>
      <c r="HM6" s="379"/>
      <c r="HN6" s="379"/>
      <c r="HO6" s="379"/>
      <c r="HP6" s="379"/>
      <c r="HQ6" s="379"/>
      <c r="HR6" s="379"/>
      <c r="HS6" s="379"/>
      <c r="HT6" s="379"/>
      <c r="HU6" s="379"/>
      <c r="HV6" s="379"/>
      <c r="HW6" s="379"/>
      <c r="HX6" s="379"/>
      <c r="HY6" s="379"/>
      <c r="HZ6" s="379"/>
      <c r="IA6" s="379"/>
      <c r="IB6" s="379"/>
      <c r="IC6" s="379"/>
      <c r="ID6" s="379"/>
      <c r="IE6" s="379"/>
      <c r="IF6" s="379"/>
      <c r="IG6" s="379"/>
      <c r="IH6" s="379"/>
      <c r="II6" s="379"/>
      <c r="IJ6" s="379"/>
      <c r="IK6" s="379"/>
      <c r="IL6" s="379"/>
      <c r="IM6" s="379"/>
      <c r="IN6" s="379"/>
      <c r="IO6" s="379"/>
      <c r="IP6" s="379"/>
      <c r="IQ6" s="379"/>
      <c r="IR6" s="379"/>
      <c r="IS6" s="379"/>
      <c r="IT6" s="379"/>
      <c r="IU6" s="379"/>
      <c r="IV6" s="379"/>
    </row>
    <row r="7" spans="1:256" ht="17.5">
      <c r="A7" s="380"/>
      <c r="B7" s="384"/>
      <c r="C7" s="385"/>
      <c r="D7" s="386"/>
      <c r="E7" s="387" t="s">
        <v>601</v>
      </c>
      <c r="F7" s="383"/>
      <c r="G7" s="380"/>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79"/>
      <c r="DD7" s="379"/>
      <c r="DE7" s="379"/>
      <c r="DF7" s="379"/>
      <c r="DG7" s="379"/>
      <c r="DH7" s="379"/>
      <c r="DI7" s="379"/>
      <c r="DJ7" s="379"/>
      <c r="DK7" s="379"/>
      <c r="DL7" s="379"/>
      <c r="DM7" s="379"/>
      <c r="DN7" s="379"/>
      <c r="DO7" s="379"/>
      <c r="DP7" s="379"/>
      <c r="DQ7" s="379"/>
      <c r="DR7" s="379"/>
      <c r="DS7" s="379"/>
      <c r="DT7" s="379"/>
      <c r="DU7" s="379"/>
      <c r="DV7" s="379"/>
      <c r="DW7" s="379"/>
      <c r="DX7" s="379"/>
      <c r="DY7" s="379"/>
      <c r="DZ7" s="379"/>
      <c r="EA7" s="379"/>
      <c r="EB7" s="379"/>
      <c r="EC7" s="379"/>
      <c r="ED7" s="379"/>
      <c r="EE7" s="379"/>
      <c r="EF7" s="379"/>
      <c r="EG7" s="379"/>
      <c r="EH7" s="379"/>
      <c r="EI7" s="379"/>
      <c r="EJ7" s="379"/>
      <c r="EK7" s="379"/>
      <c r="EL7" s="379"/>
      <c r="EM7" s="379"/>
      <c r="EN7" s="379"/>
      <c r="EO7" s="379"/>
      <c r="EP7" s="379"/>
      <c r="EQ7" s="379"/>
      <c r="ER7" s="379"/>
      <c r="ES7" s="379"/>
      <c r="ET7" s="379"/>
      <c r="EU7" s="379"/>
      <c r="EV7" s="379"/>
      <c r="EW7" s="379"/>
      <c r="EX7" s="379"/>
      <c r="EY7" s="379"/>
      <c r="EZ7" s="379"/>
      <c r="FA7" s="379"/>
      <c r="FB7" s="379"/>
      <c r="FC7" s="379"/>
      <c r="FD7" s="379"/>
      <c r="FE7" s="379"/>
      <c r="FF7" s="379"/>
      <c r="FG7" s="379"/>
      <c r="FH7" s="379"/>
      <c r="FI7" s="379"/>
      <c r="FJ7" s="379"/>
      <c r="FK7" s="379"/>
      <c r="FL7" s="379"/>
      <c r="FM7" s="379"/>
      <c r="FN7" s="379"/>
      <c r="FO7" s="379"/>
      <c r="FP7" s="379"/>
      <c r="FQ7" s="379"/>
      <c r="FR7" s="379"/>
      <c r="FS7" s="379"/>
      <c r="FT7" s="379"/>
      <c r="FU7" s="379"/>
      <c r="FV7" s="379"/>
      <c r="FW7" s="379"/>
      <c r="FX7" s="379"/>
      <c r="FY7" s="379"/>
      <c r="FZ7" s="379"/>
      <c r="GA7" s="379"/>
      <c r="GB7" s="379"/>
      <c r="GC7" s="379"/>
      <c r="GD7" s="379"/>
      <c r="GE7" s="379"/>
      <c r="GF7" s="379"/>
      <c r="GG7" s="379"/>
      <c r="GH7" s="379"/>
      <c r="GI7" s="379"/>
      <c r="GJ7" s="379"/>
      <c r="GK7" s="379"/>
      <c r="GL7" s="379"/>
      <c r="GM7" s="379"/>
      <c r="GN7" s="379"/>
      <c r="GO7" s="379"/>
      <c r="GP7" s="379"/>
      <c r="GQ7" s="379"/>
      <c r="GR7" s="379"/>
      <c r="GS7" s="379"/>
      <c r="GT7" s="379"/>
      <c r="GU7" s="379"/>
      <c r="GV7" s="379"/>
      <c r="GW7" s="379"/>
      <c r="GX7" s="379"/>
      <c r="GY7" s="379"/>
      <c r="GZ7" s="379"/>
      <c r="HA7" s="379"/>
      <c r="HB7" s="379"/>
      <c r="HC7" s="379"/>
      <c r="HD7" s="379"/>
      <c r="HE7" s="379"/>
      <c r="HF7" s="379"/>
      <c r="HG7" s="379"/>
      <c r="HH7" s="379"/>
      <c r="HI7" s="379"/>
      <c r="HJ7" s="379"/>
      <c r="HK7" s="379"/>
      <c r="HL7" s="379"/>
      <c r="HM7" s="379"/>
      <c r="HN7" s="379"/>
      <c r="HO7" s="379"/>
      <c r="HP7" s="379"/>
      <c r="HQ7" s="379"/>
      <c r="HR7" s="379"/>
      <c r="HS7" s="379"/>
      <c r="HT7" s="379"/>
      <c r="HU7" s="379"/>
      <c r="HV7" s="379"/>
      <c r="HW7" s="379"/>
      <c r="HX7" s="379"/>
      <c r="HY7" s="379"/>
      <c r="HZ7" s="379"/>
      <c r="IA7" s="379"/>
      <c r="IB7" s="379"/>
      <c r="IC7" s="379"/>
      <c r="ID7" s="379"/>
      <c r="IE7" s="379"/>
      <c r="IF7" s="379"/>
      <c r="IG7" s="379"/>
      <c r="IH7" s="379"/>
      <c r="II7" s="379"/>
      <c r="IJ7" s="379"/>
      <c r="IK7" s="379"/>
      <c r="IL7" s="379"/>
      <c r="IM7" s="379"/>
      <c r="IN7" s="379"/>
      <c r="IO7" s="379"/>
      <c r="IP7" s="379"/>
      <c r="IQ7" s="379"/>
      <c r="IR7" s="379"/>
      <c r="IS7" s="379"/>
      <c r="IT7" s="379"/>
      <c r="IU7" s="379"/>
      <c r="IV7" s="379"/>
    </row>
    <row r="8" spans="1:256" ht="17.5">
      <c r="A8" s="380"/>
      <c r="B8" s="384"/>
      <c r="C8" s="385"/>
      <c r="D8" s="386"/>
      <c r="E8" s="389"/>
      <c r="F8" s="383"/>
      <c r="G8" s="380"/>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CR8" s="379"/>
      <c r="CS8" s="379"/>
      <c r="CT8" s="379"/>
      <c r="CU8" s="379"/>
      <c r="CV8" s="379"/>
      <c r="CW8" s="379"/>
      <c r="CX8" s="379"/>
      <c r="CY8" s="379"/>
      <c r="CZ8" s="379"/>
      <c r="DA8" s="379"/>
      <c r="DB8" s="379"/>
      <c r="DC8" s="379"/>
      <c r="DD8" s="379"/>
      <c r="DE8" s="379"/>
      <c r="DF8" s="379"/>
      <c r="DG8" s="379"/>
      <c r="DH8" s="379"/>
      <c r="DI8" s="379"/>
      <c r="DJ8" s="379"/>
      <c r="DK8" s="379"/>
      <c r="DL8" s="379"/>
      <c r="DM8" s="379"/>
      <c r="DN8" s="379"/>
      <c r="DO8" s="379"/>
      <c r="DP8" s="379"/>
      <c r="DQ8" s="379"/>
      <c r="DR8" s="379"/>
      <c r="DS8" s="379"/>
      <c r="DT8" s="379"/>
      <c r="DU8" s="379"/>
      <c r="DV8" s="379"/>
      <c r="DW8" s="379"/>
      <c r="DX8" s="379"/>
      <c r="DY8" s="379"/>
      <c r="DZ8" s="379"/>
      <c r="EA8" s="379"/>
      <c r="EB8" s="379"/>
      <c r="EC8" s="379"/>
      <c r="ED8" s="379"/>
      <c r="EE8" s="379"/>
      <c r="EF8" s="379"/>
      <c r="EG8" s="379"/>
      <c r="EH8" s="379"/>
      <c r="EI8" s="379"/>
      <c r="EJ8" s="379"/>
      <c r="EK8" s="379"/>
      <c r="EL8" s="379"/>
      <c r="EM8" s="379"/>
      <c r="EN8" s="379"/>
      <c r="EO8" s="379"/>
      <c r="EP8" s="379"/>
      <c r="EQ8" s="379"/>
      <c r="ER8" s="379"/>
      <c r="ES8" s="379"/>
      <c r="ET8" s="379"/>
      <c r="EU8" s="379"/>
      <c r="EV8" s="379"/>
      <c r="EW8" s="379"/>
      <c r="EX8" s="379"/>
      <c r="EY8" s="379"/>
      <c r="EZ8" s="379"/>
      <c r="FA8" s="379"/>
      <c r="FB8" s="379"/>
      <c r="FC8" s="379"/>
      <c r="FD8" s="379"/>
      <c r="FE8" s="379"/>
      <c r="FF8" s="379"/>
      <c r="FG8" s="379"/>
      <c r="FH8" s="379"/>
      <c r="FI8" s="379"/>
      <c r="FJ8" s="379"/>
      <c r="FK8" s="379"/>
      <c r="FL8" s="379"/>
      <c r="FM8" s="379"/>
      <c r="FN8" s="379"/>
      <c r="FO8" s="379"/>
      <c r="FP8" s="379"/>
      <c r="FQ8" s="379"/>
      <c r="FR8" s="379"/>
      <c r="FS8" s="379"/>
      <c r="FT8" s="379"/>
      <c r="FU8" s="379"/>
      <c r="FV8" s="379"/>
      <c r="FW8" s="379"/>
      <c r="FX8" s="379"/>
      <c r="FY8" s="379"/>
      <c r="FZ8" s="379"/>
      <c r="GA8" s="379"/>
      <c r="GB8" s="379"/>
      <c r="GC8" s="379"/>
      <c r="GD8" s="379"/>
      <c r="GE8" s="379"/>
      <c r="GF8" s="379"/>
      <c r="GG8" s="379"/>
      <c r="GH8" s="379"/>
      <c r="GI8" s="379"/>
      <c r="GJ8" s="379"/>
      <c r="GK8" s="379"/>
      <c r="GL8" s="379"/>
      <c r="GM8" s="379"/>
      <c r="GN8" s="379"/>
      <c r="GO8" s="379"/>
      <c r="GP8" s="379"/>
      <c r="GQ8" s="379"/>
      <c r="GR8" s="379"/>
      <c r="GS8" s="379"/>
      <c r="GT8" s="379"/>
      <c r="GU8" s="379"/>
      <c r="GV8" s="379"/>
      <c r="GW8" s="379"/>
      <c r="GX8" s="379"/>
      <c r="GY8" s="379"/>
      <c r="GZ8" s="379"/>
      <c r="HA8" s="379"/>
      <c r="HB8" s="379"/>
      <c r="HC8" s="379"/>
      <c r="HD8" s="379"/>
      <c r="HE8" s="379"/>
      <c r="HF8" s="379"/>
      <c r="HG8" s="379"/>
      <c r="HH8" s="379"/>
      <c r="HI8" s="379"/>
      <c r="HJ8" s="379"/>
      <c r="HK8" s="379"/>
      <c r="HL8" s="379"/>
      <c r="HM8" s="379"/>
      <c r="HN8" s="379"/>
      <c r="HO8" s="379"/>
      <c r="HP8" s="379"/>
      <c r="HQ8" s="379"/>
      <c r="HR8" s="379"/>
      <c r="HS8" s="379"/>
      <c r="HT8" s="379"/>
      <c r="HU8" s="379"/>
      <c r="HV8" s="379"/>
      <c r="HW8" s="379"/>
      <c r="HX8" s="379"/>
      <c r="HY8" s="379"/>
      <c r="HZ8" s="379"/>
      <c r="IA8" s="379"/>
      <c r="IB8" s="379"/>
      <c r="IC8" s="379"/>
      <c r="ID8" s="379"/>
      <c r="IE8" s="379"/>
      <c r="IF8" s="379"/>
      <c r="IG8" s="379"/>
      <c r="IH8" s="379"/>
      <c r="II8" s="379"/>
      <c r="IJ8" s="379"/>
      <c r="IK8" s="379"/>
      <c r="IL8" s="379"/>
      <c r="IM8" s="379"/>
      <c r="IN8" s="379"/>
      <c r="IO8" s="379"/>
      <c r="IP8" s="379"/>
      <c r="IQ8" s="379"/>
      <c r="IR8" s="379"/>
      <c r="IS8" s="379"/>
      <c r="IT8" s="379"/>
      <c r="IU8" s="379"/>
      <c r="IV8" s="379"/>
    </row>
    <row r="9" spans="1:256" s="49" customFormat="1" ht="56">
      <c r="A9" s="380"/>
      <c r="B9" s="384"/>
      <c r="C9" s="385"/>
      <c r="D9" s="386"/>
      <c r="E9" s="390" t="s">
        <v>602</v>
      </c>
      <c r="F9" s="383"/>
      <c r="G9" s="380"/>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379"/>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79"/>
      <c r="EC9" s="379"/>
      <c r="ED9" s="379"/>
      <c r="EE9" s="379"/>
      <c r="EF9" s="379"/>
      <c r="EG9" s="379"/>
      <c r="EH9" s="379"/>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79"/>
      <c r="FP9" s="379"/>
      <c r="FQ9" s="379"/>
      <c r="FR9" s="379"/>
      <c r="FS9" s="379"/>
      <c r="FT9" s="379"/>
      <c r="FU9" s="379"/>
      <c r="FV9" s="379"/>
      <c r="FW9" s="379"/>
      <c r="FX9" s="379"/>
      <c r="FY9" s="379"/>
      <c r="FZ9" s="379"/>
      <c r="GA9" s="379"/>
      <c r="GB9" s="379"/>
      <c r="GC9" s="379"/>
      <c r="GD9" s="379"/>
      <c r="GE9" s="379"/>
      <c r="GF9" s="379"/>
      <c r="GG9" s="379"/>
      <c r="GH9" s="379"/>
      <c r="GI9" s="379"/>
      <c r="GJ9" s="379"/>
      <c r="GK9" s="379"/>
      <c r="GL9" s="379"/>
      <c r="GM9" s="379"/>
      <c r="GN9" s="379"/>
      <c r="GO9" s="379"/>
      <c r="GP9" s="379"/>
      <c r="GQ9" s="379"/>
      <c r="GR9" s="379"/>
      <c r="GS9" s="379"/>
      <c r="GT9" s="379"/>
      <c r="GU9" s="379"/>
      <c r="GV9" s="379"/>
      <c r="GW9" s="379"/>
      <c r="GX9" s="379"/>
      <c r="GY9" s="379"/>
      <c r="GZ9" s="379"/>
      <c r="HA9" s="379"/>
      <c r="HB9" s="379"/>
      <c r="HC9" s="379"/>
      <c r="HD9" s="379"/>
      <c r="HE9" s="379"/>
      <c r="HF9" s="379"/>
      <c r="HG9" s="379"/>
      <c r="HH9" s="379"/>
      <c r="HI9" s="379"/>
      <c r="HJ9" s="379"/>
      <c r="HK9" s="379"/>
      <c r="HL9" s="379"/>
      <c r="HM9" s="379"/>
      <c r="HN9" s="379"/>
      <c r="HO9" s="379"/>
      <c r="HP9" s="379"/>
      <c r="HQ9" s="379"/>
      <c r="HR9" s="379"/>
      <c r="HS9" s="379"/>
      <c r="HT9" s="379"/>
      <c r="HU9" s="379"/>
      <c r="HV9" s="379"/>
      <c r="HW9" s="379"/>
      <c r="HX9" s="379"/>
      <c r="HY9" s="379"/>
      <c r="HZ9" s="379"/>
      <c r="IA9" s="379"/>
      <c r="IB9" s="379"/>
      <c r="IC9" s="379"/>
      <c r="ID9" s="379"/>
      <c r="IE9" s="379"/>
      <c r="IF9" s="379"/>
      <c r="IG9" s="379"/>
      <c r="IH9" s="379"/>
      <c r="II9" s="379"/>
      <c r="IJ9" s="379"/>
      <c r="IK9" s="379"/>
      <c r="IL9" s="379"/>
      <c r="IM9" s="379"/>
      <c r="IN9" s="379"/>
      <c r="IO9" s="379"/>
      <c r="IP9" s="379"/>
      <c r="IQ9" s="379"/>
      <c r="IR9" s="379"/>
      <c r="IS9" s="379"/>
      <c r="IT9" s="379"/>
      <c r="IU9" s="379"/>
      <c r="IV9" s="379"/>
    </row>
    <row r="10" spans="1:256" ht="16.5" customHeight="1">
      <c r="A10" s="380"/>
      <c r="B10" s="384"/>
      <c r="C10" s="385"/>
      <c r="D10" s="386"/>
      <c r="E10" s="384"/>
      <c r="F10" s="383"/>
      <c r="G10" s="380"/>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BZ10" s="379"/>
      <c r="CA10" s="379"/>
      <c r="CB10" s="379"/>
      <c r="CC10" s="379"/>
      <c r="CD10" s="379"/>
      <c r="CE10" s="379"/>
      <c r="CF10" s="379"/>
      <c r="CG10" s="379"/>
      <c r="CH10" s="379"/>
      <c r="CI10" s="379"/>
      <c r="CJ10" s="379"/>
      <c r="CK10" s="379"/>
      <c r="CL10" s="379"/>
      <c r="CM10" s="379"/>
      <c r="CN10" s="379"/>
      <c r="CO10" s="379"/>
      <c r="CP10" s="379"/>
      <c r="CQ10" s="379"/>
      <c r="CR10" s="379"/>
      <c r="CS10" s="379"/>
      <c r="CT10" s="379"/>
      <c r="CU10" s="379"/>
      <c r="CV10" s="379"/>
      <c r="CW10" s="379"/>
      <c r="CX10" s="379"/>
      <c r="CY10" s="379"/>
      <c r="CZ10" s="379"/>
      <c r="DA10" s="379"/>
      <c r="DB10" s="379"/>
      <c r="DC10" s="379"/>
      <c r="DD10" s="379"/>
      <c r="DE10" s="379"/>
      <c r="DF10" s="379"/>
      <c r="DG10" s="379"/>
      <c r="DH10" s="379"/>
      <c r="DI10" s="379"/>
      <c r="DJ10" s="379"/>
      <c r="DK10" s="379"/>
      <c r="DL10" s="379"/>
      <c r="DM10" s="379"/>
      <c r="DN10" s="379"/>
      <c r="DO10" s="379"/>
      <c r="DP10" s="379"/>
      <c r="DQ10" s="379"/>
      <c r="DR10" s="379"/>
      <c r="DS10" s="379"/>
      <c r="DT10" s="379"/>
      <c r="DU10" s="379"/>
      <c r="DV10" s="379"/>
      <c r="DW10" s="379"/>
      <c r="DX10" s="379"/>
      <c r="DY10" s="379"/>
      <c r="DZ10" s="379"/>
      <c r="EA10" s="379"/>
      <c r="EB10" s="379"/>
      <c r="EC10" s="379"/>
      <c r="ED10" s="379"/>
      <c r="EE10" s="379"/>
      <c r="EF10" s="379"/>
      <c r="EG10" s="379"/>
      <c r="EH10" s="379"/>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79"/>
      <c r="FN10" s="379"/>
      <c r="FO10" s="379"/>
      <c r="FP10" s="379"/>
      <c r="FQ10" s="379"/>
      <c r="FR10" s="379"/>
      <c r="FS10" s="379"/>
      <c r="FT10" s="379"/>
      <c r="FU10" s="379"/>
      <c r="FV10" s="379"/>
      <c r="FW10" s="379"/>
      <c r="FX10" s="379"/>
      <c r="FY10" s="379"/>
      <c r="FZ10" s="379"/>
      <c r="GA10" s="379"/>
      <c r="GB10" s="379"/>
      <c r="GC10" s="379"/>
      <c r="GD10" s="379"/>
      <c r="GE10" s="379"/>
      <c r="GF10" s="379"/>
      <c r="GG10" s="379"/>
      <c r="GH10" s="379"/>
      <c r="GI10" s="379"/>
      <c r="GJ10" s="379"/>
      <c r="GK10" s="379"/>
      <c r="GL10" s="379"/>
      <c r="GM10" s="379"/>
      <c r="GN10" s="379"/>
      <c r="GO10" s="379"/>
      <c r="GP10" s="379"/>
      <c r="GQ10" s="379"/>
      <c r="GR10" s="379"/>
      <c r="GS10" s="379"/>
      <c r="GT10" s="379"/>
      <c r="GU10" s="379"/>
      <c r="GV10" s="379"/>
      <c r="GW10" s="379"/>
      <c r="GX10" s="379"/>
      <c r="GY10" s="379"/>
      <c r="GZ10" s="379"/>
      <c r="HA10" s="379"/>
      <c r="HB10" s="379"/>
      <c r="HC10" s="379"/>
      <c r="HD10" s="379"/>
      <c r="HE10" s="379"/>
      <c r="HF10" s="379"/>
      <c r="HG10" s="379"/>
      <c r="HH10" s="379"/>
      <c r="HI10" s="379"/>
      <c r="HJ10" s="379"/>
      <c r="HK10" s="379"/>
      <c r="HL10" s="379"/>
      <c r="HM10" s="379"/>
      <c r="HN10" s="379"/>
      <c r="HO10" s="379"/>
      <c r="HP10" s="379"/>
      <c r="HQ10" s="379"/>
      <c r="HR10" s="379"/>
      <c r="HS10" s="379"/>
      <c r="HT10" s="379"/>
      <c r="HU10" s="379"/>
      <c r="HV10" s="379"/>
      <c r="HW10" s="379"/>
      <c r="HX10" s="379"/>
      <c r="HY10" s="379"/>
      <c r="HZ10" s="379"/>
      <c r="IA10" s="379"/>
      <c r="IB10" s="379"/>
      <c r="IC10" s="379"/>
      <c r="ID10" s="379"/>
      <c r="IE10" s="379"/>
      <c r="IF10" s="379"/>
      <c r="IG10" s="379"/>
      <c r="IH10" s="379"/>
      <c r="II10" s="379"/>
      <c r="IJ10" s="379"/>
      <c r="IK10" s="379"/>
      <c r="IL10" s="379"/>
      <c r="IM10" s="379"/>
      <c r="IN10" s="379"/>
      <c r="IO10" s="379"/>
      <c r="IP10" s="379"/>
      <c r="IQ10" s="379"/>
      <c r="IR10" s="379"/>
      <c r="IS10" s="379"/>
      <c r="IT10" s="379"/>
      <c r="IU10" s="379"/>
      <c r="IV10" s="379"/>
    </row>
    <row r="11" spans="1:256" ht="47.5" customHeight="1">
      <c r="A11" s="391"/>
      <c r="B11" s="391"/>
      <c r="C11" s="655" t="s">
        <v>603</v>
      </c>
      <c r="D11" s="655"/>
      <c r="E11" s="655"/>
      <c r="F11" s="392"/>
      <c r="G11" s="392"/>
      <c r="H11" s="392"/>
      <c r="I11" s="392"/>
      <c r="J11" s="392"/>
      <c r="K11" s="392"/>
      <c r="L11" s="392"/>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393"/>
      <c r="BW11" s="393"/>
      <c r="BX11" s="393"/>
      <c r="BY11" s="393"/>
      <c r="BZ11" s="393"/>
      <c r="CA11" s="393"/>
      <c r="CB11" s="393"/>
      <c r="CC11" s="393"/>
      <c r="CD11" s="393"/>
      <c r="CE11" s="393"/>
      <c r="CF11" s="393"/>
      <c r="CG11" s="393"/>
      <c r="CH11" s="393"/>
      <c r="CI11" s="393"/>
      <c r="CJ11" s="393"/>
      <c r="CK11" s="393"/>
      <c r="CL11" s="393"/>
      <c r="CM11" s="393"/>
      <c r="CN11" s="393"/>
      <c r="CO11" s="393"/>
      <c r="CP11" s="393"/>
      <c r="CQ11" s="393"/>
      <c r="CR11" s="393"/>
      <c r="CS11" s="393"/>
      <c r="CT11" s="393"/>
      <c r="CU11" s="393"/>
      <c r="CV11" s="393"/>
      <c r="CW11" s="393"/>
      <c r="CX11" s="393"/>
      <c r="CY11" s="393"/>
      <c r="CZ11" s="393"/>
      <c r="DA11" s="393"/>
      <c r="DB11" s="393"/>
      <c r="DC11" s="393"/>
      <c r="DD11" s="393"/>
      <c r="DE11" s="393"/>
      <c r="DF11" s="393"/>
      <c r="DG11" s="393"/>
      <c r="DH11" s="393"/>
      <c r="DI11" s="393"/>
      <c r="DJ11" s="393"/>
      <c r="DK11" s="393"/>
      <c r="DL11" s="393"/>
      <c r="DM11" s="393"/>
      <c r="DN11" s="393"/>
      <c r="DO11" s="393"/>
      <c r="DP11" s="393"/>
      <c r="DQ11" s="393"/>
      <c r="DR11" s="393"/>
      <c r="DS11" s="393"/>
      <c r="DT11" s="393"/>
      <c r="DU11" s="393"/>
      <c r="DV11" s="393"/>
      <c r="DW11" s="393"/>
      <c r="DX11" s="393"/>
      <c r="DY11" s="393"/>
      <c r="DZ11" s="393"/>
      <c r="EA11" s="393"/>
      <c r="EB11" s="393"/>
      <c r="EC11" s="393"/>
      <c r="ED11" s="393"/>
      <c r="EE11" s="393"/>
      <c r="EF11" s="393"/>
      <c r="EG11" s="393"/>
      <c r="EH11" s="393"/>
      <c r="EI11" s="393"/>
      <c r="EJ11" s="393"/>
      <c r="EK11" s="393"/>
      <c r="EL11" s="393"/>
      <c r="EM11" s="393"/>
      <c r="EN11" s="393"/>
      <c r="EO11" s="393"/>
      <c r="EP11" s="393"/>
      <c r="EQ11" s="393"/>
      <c r="ER11" s="393"/>
      <c r="ES11" s="393"/>
      <c r="ET11" s="393"/>
      <c r="EU11" s="393"/>
      <c r="EV11" s="393"/>
      <c r="EW11" s="393"/>
      <c r="EX11" s="393"/>
      <c r="EY11" s="393"/>
      <c r="EZ11" s="393"/>
      <c r="FA11" s="393"/>
      <c r="FB11" s="393"/>
      <c r="FC11" s="393"/>
      <c r="FD11" s="393"/>
      <c r="FE11" s="393"/>
      <c r="FF11" s="393"/>
      <c r="FG11" s="393"/>
      <c r="FH11" s="393"/>
      <c r="FI11" s="393"/>
      <c r="FJ11" s="393"/>
      <c r="FK11" s="393"/>
      <c r="FL11" s="393"/>
      <c r="FM11" s="393"/>
      <c r="FN11" s="393"/>
      <c r="FO11" s="393"/>
      <c r="FP11" s="393"/>
      <c r="FQ11" s="393"/>
      <c r="FR11" s="393"/>
      <c r="FS11" s="393"/>
      <c r="FT11" s="393"/>
      <c r="FU11" s="393"/>
      <c r="FV11" s="393"/>
      <c r="FW11" s="393"/>
      <c r="FX11" s="393"/>
      <c r="FY11" s="393"/>
      <c r="FZ11" s="393"/>
      <c r="GA11" s="393"/>
      <c r="GB11" s="393"/>
      <c r="GC11" s="393"/>
      <c r="GD11" s="393"/>
      <c r="GE11" s="393"/>
      <c r="GF11" s="393"/>
      <c r="GG11" s="393"/>
      <c r="GH11" s="393"/>
      <c r="GI11" s="393"/>
      <c r="GJ11" s="393"/>
      <c r="GK11" s="393"/>
      <c r="GL11" s="393"/>
      <c r="GM11" s="393"/>
      <c r="GN11" s="393"/>
      <c r="GO11" s="393"/>
      <c r="GP11" s="393"/>
      <c r="GQ11" s="393"/>
      <c r="GR11" s="393"/>
      <c r="GS11" s="393"/>
      <c r="GT11" s="393"/>
      <c r="GU11" s="393"/>
      <c r="GV11" s="393"/>
      <c r="GW11" s="393"/>
      <c r="GX11" s="393"/>
      <c r="GY11" s="393"/>
      <c r="GZ11" s="393"/>
      <c r="HA11" s="393"/>
      <c r="HB11" s="393"/>
      <c r="HC11" s="393"/>
      <c r="HD11" s="393"/>
      <c r="HE11" s="393"/>
      <c r="HF11" s="393"/>
      <c r="HG11" s="393"/>
      <c r="HH11" s="393"/>
      <c r="HI11" s="393"/>
      <c r="HJ11" s="393"/>
      <c r="HK11" s="393"/>
      <c r="HL11" s="393"/>
      <c r="HM11" s="393"/>
      <c r="HN11" s="393"/>
      <c r="HO11" s="393"/>
      <c r="HP11" s="393"/>
      <c r="HQ11" s="393"/>
      <c r="HR11" s="393"/>
      <c r="HS11" s="393"/>
      <c r="HT11" s="393"/>
      <c r="HU11" s="393"/>
      <c r="HV11" s="393"/>
      <c r="HW11" s="393"/>
      <c r="HX11" s="393"/>
      <c r="HY11" s="393"/>
      <c r="HZ11" s="393"/>
      <c r="IA11" s="393"/>
      <c r="IB11" s="393"/>
      <c r="IC11" s="393"/>
      <c r="ID11" s="393"/>
      <c r="IE11" s="393"/>
      <c r="IF11" s="393"/>
      <c r="IG11" s="393"/>
      <c r="IH11" s="393"/>
      <c r="II11" s="393"/>
      <c r="IJ11" s="393"/>
      <c r="IK11" s="393"/>
      <c r="IL11" s="393"/>
      <c r="IM11" s="393"/>
      <c r="IN11" s="393"/>
      <c r="IO11" s="393"/>
      <c r="IP11" s="393"/>
      <c r="IQ11" s="393"/>
      <c r="IR11" s="393"/>
      <c r="IS11" s="393"/>
      <c r="IT11" s="393"/>
      <c r="IU11" s="393"/>
      <c r="IV11" s="393"/>
    </row>
    <row r="12" spans="1:256" ht="17.5">
      <c r="A12" s="380"/>
      <c r="B12" s="384"/>
      <c r="C12" s="385"/>
      <c r="D12" s="386"/>
      <c r="E12" s="384"/>
      <c r="F12" s="383"/>
      <c r="G12" s="380"/>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c r="CA12" s="379"/>
      <c r="CB12" s="379"/>
      <c r="CC12" s="379"/>
      <c r="CD12" s="379"/>
      <c r="CE12" s="379"/>
      <c r="CF12" s="379"/>
      <c r="CG12" s="379"/>
      <c r="CH12" s="379"/>
      <c r="CI12" s="379"/>
      <c r="CJ12" s="379"/>
      <c r="CK12" s="379"/>
      <c r="CL12" s="379"/>
      <c r="CM12" s="379"/>
      <c r="CN12" s="379"/>
      <c r="CO12" s="379"/>
      <c r="CP12" s="379"/>
      <c r="CQ12" s="379"/>
      <c r="CR12" s="379"/>
      <c r="CS12" s="379"/>
      <c r="CT12" s="379"/>
      <c r="CU12" s="379"/>
      <c r="CV12" s="379"/>
      <c r="CW12" s="379"/>
      <c r="CX12" s="379"/>
      <c r="CY12" s="379"/>
      <c r="CZ12" s="379"/>
      <c r="DA12" s="379"/>
      <c r="DB12" s="379"/>
      <c r="DC12" s="379"/>
      <c r="DD12" s="379"/>
      <c r="DE12" s="379"/>
      <c r="DF12" s="379"/>
      <c r="DG12" s="379"/>
      <c r="DH12" s="379"/>
      <c r="DI12" s="379"/>
      <c r="DJ12" s="379"/>
      <c r="DK12" s="379"/>
      <c r="DL12" s="379"/>
      <c r="DM12" s="379"/>
      <c r="DN12" s="379"/>
      <c r="DO12" s="379"/>
      <c r="DP12" s="379"/>
      <c r="DQ12" s="379"/>
      <c r="DR12" s="379"/>
      <c r="DS12" s="379"/>
      <c r="DT12" s="379"/>
      <c r="DU12" s="379"/>
      <c r="DV12" s="379"/>
      <c r="DW12" s="379"/>
      <c r="DX12" s="379"/>
      <c r="DY12" s="379"/>
      <c r="DZ12" s="379"/>
      <c r="EA12" s="379"/>
      <c r="EB12" s="379"/>
      <c r="EC12" s="379"/>
      <c r="ED12" s="379"/>
      <c r="EE12" s="379"/>
      <c r="EF12" s="379"/>
      <c r="EG12" s="379"/>
      <c r="EH12" s="379"/>
      <c r="EI12" s="379"/>
      <c r="EJ12" s="379"/>
      <c r="EK12" s="379"/>
      <c r="EL12" s="379"/>
      <c r="EM12" s="379"/>
      <c r="EN12" s="379"/>
      <c r="EO12" s="379"/>
      <c r="EP12" s="379"/>
      <c r="EQ12" s="379"/>
      <c r="ER12" s="379"/>
      <c r="ES12" s="379"/>
      <c r="ET12" s="379"/>
      <c r="EU12" s="379"/>
      <c r="EV12" s="379"/>
      <c r="EW12" s="379"/>
      <c r="EX12" s="379"/>
      <c r="EY12" s="379"/>
      <c r="EZ12" s="379"/>
      <c r="FA12" s="379"/>
      <c r="FB12" s="379"/>
      <c r="FC12" s="379"/>
      <c r="FD12" s="379"/>
      <c r="FE12" s="379"/>
      <c r="FF12" s="379"/>
      <c r="FG12" s="379"/>
      <c r="FH12" s="379"/>
      <c r="FI12" s="379"/>
      <c r="FJ12" s="379"/>
      <c r="FK12" s="379"/>
      <c r="FL12" s="379"/>
      <c r="FM12" s="379"/>
      <c r="FN12" s="379"/>
      <c r="FO12" s="379"/>
      <c r="FP12" s="379"/>
      <c r="FQ12" s="379"/>
      <c r="FR12" s="379"/>
      <c r="FS12" s="379"/>
      <c r="FT12" s="379"/>
      <c r="FU12" s="379"/>
      <c r="FV12" s="379"/>
      <c r="FW12" s="379"/>
      <c r="FX12" s="379"/>
      <c r="FY12" s="379"/>
      <c r="FZ12" s="379"/>
      <c r="GA12" s="379"/>
      <c r="GB12" s="379"/>
      <c r="GC12" s="379"/>
      <c r="GD12" s="379"/>
      <c r="GE12" s="379"/>
      <c r="GF12" s="379"/>
      <c r="GG12" s="379"/>
      <c r="GH12" s="379"/>
      <c r="GI12" s="379"/>
      <c r="GJ12" s="379"/>
      <c r="GK12" s="379"/>
      <c r="GL12" s="379"/>
      <c r="GM12" s="379"/>
      <c r="GN12" s="379"/>
      <c r="GO12" s="379"/>
      <c r="GP12" s="379"/>
      <c r="GQ12" s="379"/>
      <c r="GR12" s="379"/>
      <c r="GS12" s="379"/>
      <c r="GT12" s="379"/>
      <c r="GU12" s="379"/>
      <c r="GV12" s="379"/>
      <c r="GW12" s="379"/>
      <c r="GX12" s="379"/>
      <c r="GY12" s="379"/>
      <c r="GZ12" s="379"/>
      <c r="HA12" s="379"/>
      <c r="HB12" s="379"/>
      <c r="HC12" s="379"/>
      <c r="HD12" s="379"/>
      <c r="HE12" s="379"/>
      <c r="HF12" s="379"/>
      <c r="HG12" s="379"/>
      <c r="HH12" s="379"/>
      <c r="HI12" s="379"/>
      <c r="HJ12" s="379"/>
      <c r="HK12" s="379"/>
      <c r="HL12" s="379"/>
      <c r="HM12" s="379"/>
      <c r="HN12" s="379"/>
      <c r="HO12" s="379"/>
      <c r="HP12" s="379"/>
      <c r="HQ12" s="379"/>
      <c r="HR12" s="379"/>
      <c r="HS12" s="379"/>
      <c r="HT12" s="379"/>
      <c r="HU12" s="379"/>
      <c r="HV12" s="379"/>
      <c r="HW12" s="379"/>
      <c r="HX12" s="379"/>
      <c r="HY12" s="379"/>
      <c r="HZ12" s="379"/>
      <c r="IA12" s="379"/>
      <c r="IB12" s="379"/>
      <c r="IC12" s="379"/>
      <c r="ID12" s="379"/>
      <c r="IE12" s="379"/>
      <c r="IF12" s="379"/>
      <c r="IG12" s="379"/>
      <c r="IH12" s="379"/>
      <c r="II12" s="379"/>
      <c r="IJ12" s="379"/>
      <c r="IK12" s="379"/>
      <c r="IL12" s="379"/>
      <c r="IM12" s="379"/>
      <c r="IN12" s="379"/>
      <c r="IO12" s="379"/>
      <c r="IP12" s="379"/>
      <c r="IQ12" s="379"/>
      <c r="IR12" s="379"/>
      <c r="IS12" s="379"/>
      <c r="IT12" s="379"/>
      <c r="IU12" s="379"/>
      <c r="IV12" s="379"/>
    </row>
    <row r="13" spans="1:256" ht="51" customHeight="1">
      <c r="A13" s="380"/>
      <c r="B13" s="379"/>
      <c r="C13" s="394" t="s">
        <v>604</v>
      </c>
      <c r="D13" s="395" t="s">
        <v>605</v>
      </c>
      <c r="E13" s="396" t="s">
        <v>606</v>
      </c>
      <c r="F13" s="396" t="s">
        <v>607</v>
      </c>
      <c r="G13" s="397" t="s">
        <v>608</v>
      </c>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79"/>
      <c r="CN13" s="379"/>
      <c r="CO13" s="379"/>
      <c r="CP13" s="379"/>
      <c r="CQ13" s="379"/>
      <c r="CR13" s="379"/>
      <c r="CS13" s="379"/>
      <c r="CT13" s="379"/>
      <c r="CU13" s="379"/>
      <c r="CV13" s="379"/>
      <c r="CW13" s="379"/>
      <c r="CX13" s="379"/>
      <c r="CY13" s="379"/>
      <c r="CZ13" s="379"/>
      <c r="DA13" s="379"/>
      <c r="DB13" s="379"/>
      <c r="DC13" s="379"/>
      <c r="DD13" s="379"/>
      <c r="DE13" s="379"/>
      <c r="DF13" s="379"/>
      <c r="DG13" s="379"/>
      <c r="DH13" s="379"/>
      <c r="DI13" s="379"/>
      <c r="DJ13" s="379"/>
      <c r="DK13" s="379"/>
      <c r="DL13" s="379"/>
      <c r="DM13" s="379"/>
      <c r="DN13" s="379"/>
      <c r="DO13" s="379"/>
      <c r="DP13" s="379"/>
      <c r="DQ13" s="379"/>
      <c r="DR13" s="379"/>
      <c r="DS13" s="379"/>
      <c r="DT13" s="379"/>
      <c r="DU13" s="379"/>
      <c r="DV13" s="379"/>
      <c r="DW13" s="379"/>
      <c r="DX13" s="379"/>
      <c r="DY13" s="379"/>
      <c r="DZ13" s="379"/>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9"/>
      <c r="EZ13" s="379"/>
      <c r="FA13" s="379"/>
      <c r="FB13" s="379"/>
      <c r="FC13" s="379"/>
      <c r="FD13" s="379"/>
      <c r="FE13" s="379"/>
      <c r="FF13" s="379"/>
      <c r="FG13" s="379"/>
      <c r="FH13" s="379"/>
      <c r="FI13" s="379"/>
      <c r="FJ13" s="379"/>
      <c r="FK13" s="379"/>
      <c r="FL13" s="379"/>
      <c r="FM13" s="379"/>
      <c r="FN13" s="379"/>
      <c r="FO13" s="379"/>
      <c r="FP13" s="379"/>
      <c r="FQ13" s="379"/>
      <c r="FR13" s="379"/>
      <c r="FS13" s="379"/>
      <c r="FT13" s="379"/>
      <c r="FU13" s="379"/>
      <c r="FV13" s="379"/>
      <c r="FW13" s="379"/>
      <c r="FX13" s="379"/>
      <c r="FY13" s="379"/>
      <c r="FZ13" s="379"/>
      <c r="GA13" s="379"/>
      <c r="GB13" s="379"/>
      <c r="GC13" s="379"/>
      <c r="GD13" s="379"/>
      <c r="GE13" s="379"/>
      <c r="GF13" s="379"/>
      <c r="GG13" s="379"/>
      <c r="GH13" s="379"/>
      <c r="GI13" s="379"/>
      <c r="GJ13" s="379"/>
      <c r="GK13" s="379"/>
      <c r="GL13" s="379"/>
      <c r="GM13" s="379"/>
      <c r="GN13" s="379"/>
      <c r="GO13" s="379"/>
      <c r="GP13" s="379"/>
      <c r="GQ13" s="379"/>
      <c r="GR13" s="379"/>
      <c r="GS13" s="379"/>
      <c r="GT13" s="379"/>
      <c r="GU13" s="379"/>
      <c r="GV13" s="379"/>
      <c r="GW13" s="379"/>
      <c r="GX13" s="379"/>
      <c r="GY13" s="379"/>
      <c r="GZ13" s="379"/>
      <c r="HA13" s="379"/>
      <c r="HB13" s="379"/>
      <c r="HC13" s="379"/>
      <c r="HD13" s="379"/>
      <c r="HE13" s="379"/>
      <c r="HF13" s="379"/>
      <c r="HG13" s="379"/>
      <c r="HH13" s="379"/>
      <c r="HI13" s="379"/>
      <c r="HJ13" s="379"/>
      <c r="HK13" s="379"/>
      <c r="HL13" s="379"/>
      <c r="HM13" s="379"/>
      <c r="HN13" s="379"/>
      <c r="HO13" s="379"/>
      <c r="HP13" s="379"/>
      <c r="HQ13" s="379"/>
      <c r="HR13" s="379"/>
      <c r="HS13" s="379"/>
      <c r="HT13" s="379"/>
      <c r="HU13" s="379"/>
      <c r="HV13" s="379"/>
      <c r="HW13" s="379"/>
      <c r="HX13" s="379"/>
      <c r="HY13" s="379"/>
      <c r="HZ13" s="379"/>
      <c r="IA13" s="379"/>
      <c r="IB13" s="379"/>
      <c r="IC13" s="379"/>
      <c r="ID13" s="379"/>
      <c r="IE13" s="379"/>
      <c r="IF13" s="379"/>
      <c r="IG13" s="379"/>
      <c r="IH13" s="379"/>
      <c r="II13" s="379"/>
      <c r="IJ13" s="379"/>
      <c r="IK13" s="379"/>
      <c r="IL13" s="379"/>
      <c r="IM13" s="379"/>
      <c r="IN13" s="379"/>
      <c r="IO13" s="379"/>
      <c r="IP13" s="379"/>
      <c r="IQ13" s="379"/>
      <c r="IR13" s="379"/>
      <c r="IS13" s="379"/>
      <c r="IT13" s="379"/>
      <c r="IU13" s="379"/>
      <c r="IV13" s="379"/>
    </row>
    <row r="14" spans="1:256" ht="28">
      <c r="A14" s="380"/>
      <c r="B14" s="379"/>
      <c r="C14" s="398" t="s">
        <v>609</v>
      </c>
      <c r="D14" s="399"/>
      <c r="E14" s="388" t="s">
        <v>610</v>
      </c>
      <c r="F14" s="400"/>
      <c r="G14" s="380"/>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79"/>
      <c r="BQ14" s="379"/>
      <c r="BR14" s="379"/>
      <c r="BS14" s="379"/>
      <c r="BT14" s="379"/>
      <c r="BU14" s="379"/>
      <c r="BV14" s="379"/>
      <c r="BW14" s="379"/>
      <c r="BX14" s="379"/>
      <c r="BY14" s="379"/>
      <c r="BZ14" s="379"/>
      <c r="CA14" s="379"/>
      <c r="CB14" s="379"/>
      <c r="CC14" s="379"/>
      <c r="CD14" s="379"/>
      <c r="CE14" s="379"/>
      <c r="CF14" s="379"/>
      <c r="CG14" s="379"/>
      <c r="CH14" s="379"/>
      <c r="CI14" s="379"/>
      <c r="CJ14" s="379"/>
      <c r="CK14" s="379"/>
      <c r="CL14" s="379"/>
      <c r="CM14" s="379"/>
      <c r="CN14" s="379"/>
      <c r="CO14" s="379"/>
      <c r="CP14" s="379"/>
      <c r="CQ14" s="379"/>
      <c r="CR14" s="379"/>
      <c r="CS14" s="379"/>
      <c r="CT14" s="379"/>
      <c r="CU14" s="379"/>
      <c r="CV14" s="379"/>
      <c r="CW14" s="379"/>
      <c r="CX14" s="379"/>
      <c r="CY14" s="379"/>
      <c r="CZ14" s="379"/>
      <c r="DA14" s="379"/>
      <c r="DB14" s="379"/>
      <c r="DC14" s="379"/>
      <c r="DD14" s="379"/>
      <c r="DE14" s="379"/>
      <c r="DF14" s="379"/>
      <c r="DG14" s="379"/>
      <c r="DH14" s="379"/>
      <c r="DI14" s="379"/>
      <c r="DJ14" s="379"/>
      <c r="DK14" s="379"/>
      <c r="DL14" s="379"/>
      <c r="DM14" s="379"/>
      <c r="DN14" s="379"/>
      <c r="DO14" s="379"/>
      <c r="DP14" s="379"/>
      <c r="DQ14" s="379"/>
      <c r="DR14" s="379"/>
      <c r="DS14" s="379"/>
      <c r="DT14" s="379"/>
      <c r="DU14" s="379"/>
      <c r="DV14" s="379"/>
      <c r="DW14" s="379"/>
      <c r="DX14" s="379"/>
      <c r="DY14" s="379"/>
      <c r="DZ14" s="379"/>
      <c r="EA14" s="379"/>
      <c r="EB14" s="379"/>
      <c r="EC14" s="379"/>
      <c r="ED14" s="379"/>
      <c r="EE14" s="379"/>
      <c r="EF14" s="379"/>
      <c r="EG14" s="379"/>
      <c r="EH14" s="379"/>
      <c r="EI14" s="379"/>
      <c r="EJ14" s="379"/>
      <c r="EK14" s="379"/>
      <c r="EL14" s="379"/>
      <c r="EM14" s="379"/>
      <c r="EN14" s="379"/>
      <c r="EO14" s="379"/>
      <c r="EP14" s="379"/>
      <c r="EQ14" s="379"/>
      <c r="ER14" s="379"/>
      <c r="ES14" s="379"/>
      <c r="ET14" s="379"/>
      <c r="EU14" s="379"/>
      <c r="EV14" s="379"/>
      <c r="EW14" s="379"/>
      <c r="EX14" s="379"/>
      <c r="EY14" s="379"/>
      <c r="EZ14" s="379"/>
      <c r="FA14" s="379"/>
      <c r="FB14" s="379"/>
      <c r="FC14" s="379"/>
      <c r="FD14" s="379"/>
      <c r="FE14" s="379"/>
      <c r="FF14" s="379"/>
      <c r="FG14" s="379"/>
      <c r="FH14" s="379"/>
      <c r="FI14" s="379"/>
      <c r="FJ14" s="379"/>
      <c r="FK14" s="379"/>
      <c r="FL14" s="379"/>
      <c r="FM14" s="379"/>
      <c r="FN14" s="379"/>
      <c r="FO14" s="379"/>
      <c r="FP14" s="379"/>
      <c r="FQ14" s="379"/>
      <c r="FR14" s="379"/>
      <c r="FS14" s="379"/>
      <c r="FT14" s="379"/>
      <c r="FU14" s="379"/>
      <c r="FV14" s="379"/>
      <c r="FW14" s="379"/>
      <c r="FX14" s="379"/>
      <c r="FY14" s="379"/>
      <c r="FZ14" s="379"/>
      <c r="GA14" s="379"/>
      <c r="GB14" s="379"/>
      <c r="GC14" s="379"/>
      <c r="GD14" s="379"/>
      <c r="GE14" s="379"/>
      <c r="GF14" s="379"/>
      <c r="GG14" s="379"/>
      <c r="GH14" s="379"/>
      <c r="GI14" s="379"/>
      <c r="GJ14" s="379"/>
      <c r="GK14" s="379"/>
      <c r="GL14" s="379"/>
      <c r="GM14" s="379"/>
      <c r="GN14" s="379"/>
      <c r="GO14" s="379"/>
      <c r="GP14" s="379"/>
      <c r="GQ14" s="379"/>
      <c r="GR14" s="379"/>
      <c r="GS14" s="379"/>
      <c r="GT14" s="379"/>
      <c r="GU14" s="379"/>
      <c r="GV14" s="379"/>
      <c r="GW14" s="379"/>
      <c r="GX14" s="379"/>
      <c r="GY14" s="379"/>
      <c r="GZ14" s="379"/>
      <c r="HA14" s="379"/>
      <c r="HB14" s="379"/>
      <c r="HC14" s="379"/>
      <c r="HD14" s="379"/>
      <c r="HE14" s="379"/>
      <c r="HF14" s="379"/>
      <c r="HG14" s="379"/>
      <c r="HH14" s="379"/>
      <c r="HI14" s="379"/>
      <c r="HJ14" s="379"/>
      <c r="HK14" s="379"/>
      <c r="HL14" s="379"/>
      <c r="HM14" s="379"/>
      <c r="HN14" s="379"/>
      <c r="HO14" s="379"/>
      <c r="HP14" s="379"/>
      <c r="HQ14" s="379"/>
      <c r="HR14" s="379"/>
      <c r="HS14" s="379"/>
      <c r="HT14" s="379"/>
      <c r="HU14" s="379"/>
      <c r="HV14" s="379"/>
      <c r="HW14" s="379"/>
      <c r="HX14" s="379"/>
      <c r="HY14" s="379"/>
      <c r="HZ14" s="379"/>
      <c r="IA14" s="379"/>
      <c r="IB14" s="379"/>
      <c r="IC14" s="379"/>
      <c r="ID14" s="379"/>
      <c r="IE14" s="379"/>
      <c r="IF14" s="379"/>
      <c r="IG14" s="379"/>
      <c r="IH14" s="379"/>
      <c r="II14" s="379"/>
      <c r="IJ14" s="379"/>
      <c r="IK14" s="379"/>
      <c r="IL14" s="379"/>
      <c r="IM14" s="379"/>
      <c r="IN14" s="379"/>
      <c r="IO14" s="379"/>
      <c r="IP14" s="379"/>
      <c r="IQ14" s="379"/>
      <c r="IR14" s="379"/>
      <c r="IS14" s="379"/>
      <c r="IT14" s="379"/>
      <c r="IU14" s="379"/>
      <c r="IV14" s="379"/>
    </row>
    <row r="15" spans="1:256" ht="17.5">
      <c r="A15" s="380"/>
      <c r="B15" s="379"/>
      <c r="C15" s="398"/>
      <c r="D15" s="399" t="s">
        <v>611</v>
      </c>
      <c r="E15" s="400" t="s">
        <v>612</v>
      </c>
      <c r="F15" s="400" t="s">
        <v>91</v>
      </c>
      <c r="G15" s="380"/>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79"/>
      <c r="BO15" s="379"/>
      <c r="BP15" s="379"/>
      <c r="BQ15" s="379"/>
      <c r="BR15" s="379"/>
      <c r="BS15" s="379"/>
      <c r="BT15" s="379"/>
      <c r="BU15" s="379"/>
      <c r="BV15" s="379"/>
      <c r="BW15" s="379"/>
      <c r="BX15" s="379"/>
      <c r="BY15" s="379"/>
      <c r="BZ15" s="379"/>
      <c r="CA15" s="379"/>
      <c r="CB15" s="379"/>
      <c r="CC15" s="379"/>
      <c r="CD15" s="379"/>
      <c r="CE15" s="379"/>
      <c r="CF15" s="379"/>
      <c r="CG15" s="379"/>
      <c r="CH15" s="379"/>
      <c r="CI15" s="379"/>
      <c r="CJ15" s="379"/>
      <c r="CK15" s="379"/>
      <c r="CL15" s="379"/>
      <c r="CM15" s="379"/>
      <c r="CN15" s="379"/>
      <c r="CO15" s="379"/>
      <c r="CP15" s="379"/>
      <c r="CQ15" s="379"/>
      <c r="CR15" s="379"/>
      <c r="CS15" s="379"/>
      <c r="CT15" s="379"/>
      <c r="CU15" s="379"/>
      <c r="CV15" s="379"/>
      <c r="CW15" s="379"/>
      <c r="CX15" s="379"/>
      <c r="CY15" s="379"/>
      <c r="CZ15" s="379"/>
      <c r="DA15" s="379"/>
      <c r="DB15" s="379"/>
      <c r="DC15" s="379"/>
      <c r="DD15" s="379"/>
      <c r="DE15" s="379"/>
      <c r="DF15" s="379"/>
      <c r="DG15" s="379"/>
      <c r="DH15" s="379"/>
      <c r="DI15" s="379"/>
      <c r="DJ15" s="379"/>
      <c r="DK15" s="379"/>
      <c r="DL15" s="379"/>
      <c r="DM15" s="379"/>
      <c r="DN15" s="379"/>
      <c r="DO15" s="379"/>
      <c r="DP15" s="379"/>
      <c r="DQ15" s="379"/>
      <c r="DR15" s="379"/>
      <c r="DS15" s="379"/>
      <c r="DT15" s="379"/>
      <c r="DU15" s="379"/>
      <c r="DV15" s="379"/>
      <c r="DW15" s="379"/>
      <c r="DX15" s="379"/>
      <c r="DY15" s="379"/>
      <c r="DZ15" s="379"/>
      <c r="EA15" s="379"/>
      <c r="EB15" s="379"/>
      <c r="EC15" s="379"/>
      <c r="ED15" s="379"/>
      <c r="EE15" s="379"/>
      <c r="EF15" s="379"/>
      <c r="EG15" s="379"/>
      <c r="EH15" s="379"/>
      <c r="EI15" s="379"/>
      <c r="EJ15" s="379"/>
      <c r="EK15" s="379"/>
      <c r="EL15" s="379"/>
      <c r="EM15" s="379"/>
      <c r="EN15" s="379"/>
      <c r="EO15" s="379"/>
      <c r="EP15" s="379"/>
      <c r="EQ15" s="379"/>
      <c r="ER15" s="379"/>
      <c r="ES15" s="379"/>
      <c r="ET15" s="379"/>
      <c r="EU15" s="379"/>
      <c r="EV15" s="379"/>
      <c r="EW15" s="379"/>
      <c r="EX15" s="379"/>
      <c r="EY15" s="379"/>
      <c r="EZ15" s="379"/>
      <c r="FA15" s="379"/>
      <c r="FB15" s="379"/>
      <c r="FC15" s="379"/>
      <c r="FD15" s="379"/>
      <c r="FE15" s="379"/>
      <c r="FF15" s="379"/>
      <c r="FG15" s="379"/>
      <c r="FH15" s="379"/>
      <c r="FI15" s="379"/>
      <c r="FJ15" s="379"/>
      <c r="FK15" s="379"/>
      <c r="FL15" s="379"/>
      <c r="FM15" s="379"/>
      <c r="FN15" s="379"/>
      <c r="FO15" s="379"/>
      <c r="FP15" s="379"/>
      <c r="FQ15" s="379"/>
      <c r="FR15" s="379"/>
      <c r="FS15" s="379"/>
      <c r="FT15" s="379"/>
      <c r="FU15" s="379"/>
      <c r="FV15" s="379"/>
      <c r="FW15" s="379"/>
      <c r="FX15" s="379"/>
      <c r="FY15" s="379"/>
      <c r="FZ15" s="379"/>
      <c r="GA15" s="379"/>
      <c r="GB15" s="379"/>
      <c r="GC15" s="379"/>
      <c r="GD15" s="379"/>
      <c r="GE15" s="379"/>
      <c r="GF15" s="379"/>
      <c r="GG15" s="379"/>
      <c r="GH15" s="379"/>
      <c r="GI15" s="379"/>
      <c r="GJ15" s="379"/>
      <c r="GK15" s="379"/>
      <c r="GL15" s="379"/>
      <c r="GM15" s="379"/>
      <c r="GN15" s="379"/>
      <c r="GO15" s="379"/>
      <c r="GP15" s="379"/>
      <c r="GQ15" s="379"/>
      <c r="GR15" s="379"/>
      <c r="GS15" s="379"/>
      <c r="GT15" s="379"/>
      <c r="GU15" s="379"/>
      <c r="GV15" s="379"/>
      <c r="GW15" s="379"/>
      <c r="GX15" s="379"/>
      <c r="GY15" s="379"/>
      <c r="GZ15" s="379"/>
      <c r="HA15" s="379"/>
      <c r="HB15" s="379"/>
      <c r="HC15" s="379"/>
      <c r="HD15" s="379"/>
      <c r="HE15" s="379"/>
      <c r="HF15" s="379"/>
      <c r="HG15" s="379"/>
      <c r="HH15" s="379"/>
      <c r="HI15" s="379"/>
      <c r="HJ15" s="379"/>
      <c r="HK15" s="379"/>
      <c r="HL15" s="379"/>
      <c r="HM15" s="379"/>
      <c r="HN15" s="379"/>
      <c r="HO15" s="379"/>
      <c r="HP15" s="379"/>
      <c r="HQ15" s="379"/>
      <c r="HR15" s="379"/>
      <c r="HS15" s="379"/>
      <c r="HT15" s="379"/>
      <c r="HU15" s="379"/>
      <c r="HV15" s="379"/>
      <c r="HW15" s="379"/>
      <c r="HX15" s="379"/>
      <c r="HY15" s="379"/>
      <c r="HZ15" s="379"/>
      <c r="IA15" s="379"/>
      <c r="IB15" s="379"/>
      <c r="IC15" s="379"/>
      <c r="ID15" s="379"/>
      <c r="IE15" s="379"/>
      <c r="IF15" s="379"/>
      <c r="IG15" s="379"/>
      <c r="IH15" s="379"/>
      <c r="II15" s="379"/>
      <c r="IJ15" s="379"/>
      <c r="IK15" s="379"/>
      <c r="IL15" s="379"/>
      <c r="IM15" s="379"/>
      <c r="IN15" s="379"/>
      <c r="IO15" s="379"/>
      <c r="IP15" s="379"/>
      <c r="IQ15" s="379"/>
      <c r="IR15" s="379"/>
      <c r="IS15" s="379"/>
      <c r="IT15" s="379"/>
      <c r="IU15" s="379"/>
      <c r="IV15" s="379"/>
    </row>
    <row r="16" spans="1:256" ht="17.5">
      <c r="A16" s="380"/>
      <c r="B16" s="379"/>
      <c r="C16" s="398"/>
      <c r="D16" s="399" t="s">
        <v>613</v>
      </c>
      <c r="E16" s="400" t="s">
        <v>612</v>
      </c>
      <c r="F16" s="400" t="s">
        <v>91</v>
      </c>
      <c r="G16" s="380"/>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79"/>
      <c r="BB16" s="379"/>
      <c r="BC16" s="379"/>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79"/>
      <c r="CU16" s="379"/>
      <c r="CV16" s="379"/>
      <c r="CW16" s="379"/>
      <c r="CX16" s="379"/>
      <c r="CY16" s="379"/>
      <c r="CZ16" s="379"/>
      <c r="DA16" s="379"/>
      <c r="DB16" s="379"/>
      <c r="DC16" s="379"/>
      <c r="DD16" s="379"/>
      <c r="DE16" s="379"/>
      <c r="DF16" s="379"/>
      <c r="DG16" s="379"/>
      <c r="DH16" s="379"/>
      <c r="DI16" s="379"/>
      <c r="DJ16" s="379"/>
      <c r="DK16" s="379"/>
      <c r="DL16" s="379"/>
      <c r="DM16" s="379"/>
      <c r="DN16" s="379"/>
      <c r="DO16" s="379"/>
      <c r="DP16" s="379"/>
      <c r="DQ16" s="379"/>
      <c r="DR16" s="379"/>
      <c r="DS16" s="379"/>
      <c r="DT16" s="379"/>
      <c r="DU16" s="379"/>
      <c r="DV16" s="379"/>
      <c r="DW16" s="379"/>
      <c r="DX16" s="379"/>
      <c r="DY16" s="379"/>
      <c r="DZ16" s="379"/>
      <c r="EA16" s="379"/>
      <c r="EB16" s="379"/>
      <c r="EC16" s="379"/>
      <c r="ED16" s="379"/>
      <c r="EE16" s="379"/>
      <c r="EF16" s="379"/>
      <c r="EG16" s="379"/>
      <c r="EH16" s="379"/>
      <c r="EI16" s="379"/>
      <c r="EJ16" s="379"/>
      <c r="EK16" s="379"/>
      <c r="EL16" s="379"/>
      <c r="EM16" s="379"/>
      <c r="EN16" s="379"/>
      <c r="EO16" s="379"/>
      <c r="EP16" s="379"/>
      <c r="EQ16" s="379"/>
      <c r="ER16" s="379"/>
      <c r="ES16" s="379"/>
      <c r="ET16" s="379"/>
      <c r="EU16" s="379"/>
      <c r="EV16" s="379"/>
      <c r="EW16" s="379"/>
      <c r="EX16" s="379"/>
      <c r="EY16" s="379"/>
      <c r="EZ16" s="379"/>
      <c r="FA16" s="379"/>
      <c r="FB16" s="379"/>
      <c r="FC16" s="379"/>
      <c r="FD16" s="379"/>
      <c r="FE16" s="379"/>
      <c r="FF16" s="379"/>
      <c r="FG16" s="379"/>
      <c r="FH16" s="379"/>
      <c r="FI16" s="379"/>
      <c r="FJ16" s="379"/>
      <c r="FK16" s="379"/>
      <c r="FL16" s="379"/>
      <c r="FM16" s="379"/>
      <c r="FN16" s="379"/>
      <c r="FO16" s="379"/>
      <c r="FP16" s="379"/>
      <c r="FQ16" s="379"/>
      <c r="FR16" s="379"/>
      <c r="FS16" s="379"/>
      <c r="FT16" s="379"/>
      <c r="FU16" s="379"/>
      <c r="FV16" s="379"/>
      <c r="FW16" s="379"/>
      <c r="FX16" s="379"/>
      <c r="FY16" s="379"/>
      <c r="FZ16" s="379"/>
      <c r="GA16" s="379"/>
      <c r="GB16" s="379"/>
      <c r="GC16" s="379"/>
      <c r="GD16" s="379"/>
      <c r="GE16" s="379"/>
      <c r="GF16" s="379"/>
      <c r="GG16" s="379"/>
      <c r="GH16" s="379"/>
      <c r="GI16" s="379"/>
      <c r="GJ16" s="379"/>
      <c r="GK16" s="379"/>
      <c r="GL16" s="379"/>
      <c r="GM16" s="379"/>
      <c r="GN16" s="379"/>
      <c r="GO16" s="379"/>
      <c r="GP16" s="379"/>
      <c r="GQ16" s="379"/>
      <c r="GR16" s="379"/>
      <c r="GS16" s="379"/>
      <c r="GT16" s="379"/>
      <c r="GU16" s="379"/>
      <c r="GV16" s="379"/>
      <c r="GW16" s="379"/>
      <c r="GX16" s="379"/>
      <c r="GY16" s="379"/>
      <c r="GZ16" s="379"/>
      <c r="HA16" s="379"/>
      <c r="HB16" s="379"/>
      <c r="HC16" s="379"/>
      <c r="HD16" s="379"/>
      <c r="HE16" s="379"/>
      <c r="HF16" s="379"/>
      <c r="HG16" s="379"/>
      <c r="HH16" s="379"/>
      <c r="HI16" s="379"/>
      <c r="HJ16" s="379"/>
      <c r="HK16" s="379"/>
      <c r="HL16" s="379"/>
      <c r="HM16" s="379"/>
      <c r="HN16" s="379"/>
      <c r="HO16" s="379"/>
      <c r="HP16" s="379"/>
      <c r="HQ16" s="379"/>
      <c r="HR16" s="379"/>
      <c r="HS16" s="379"/>
      <c r="HT16" s="379"/>
      <c r="HU16" s="379"/>
      <c r="HV16" s="379"/>
      <c r="HW16" s="379"/>
      <c r="HX16" s="379"/>
      <c r="HY16" s="379"/>
      <c r="HZ16" s="379"/>
      <c r="IA16" s="379"/>
      <c r="IB16" s="379"/>
      <c r="IC16" s="379"/>
      <c r="ID16" s="379"/>
      <c r="IE16" s="379"/>
      <c r="IF16" s="379"/>
      <c r="IG16" s="379"/>
      <c r="IH16" s="379"/>
      <c r="II16" s="379"/>
      <c r="IJ16" s="379"/>
      <c r="IK16" s="379"/>
      <c r="IL16" s="379"/>
      <c r="IM16" s="379"/>
      <c r="IN16" s="379"/>
      <c r="IO16" s="379"/>
      <c r="IP16" s="379"/>
      <c r="IQ16" s="379"/>
      <c r="IR16" s="379"/>
      <c r="IS16" s="379"/>
      <c r="IT16" s="379"/>
      <c r="IU16" s="379"/>
      <c r="IV16" s="379"/>
    </row>
    <row r="17" spans="1:256" ht="17.5">
      <c r="A17" s="380"/>
      <c r="B17" s="379"/>
      <c r="C17" s="398"/>
      <c r="D17" s="399" t="s">
        <v>30</v>
      </c>
      <c r="E17" s="400"/>
      <c r="F17" s="400"/>
      <c r="G17" s="380"/>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F17" s="379"/>
      <c r="CG17" s="379"/>
      <c r="CH17" s="379"/>
      <c r="CI17" s="379"/>
      <c r="CJ17" s="379"/>
      <c r="CK17" s="379"/>
      <c r="CL17" s="379"/>
      <c r="CM17" s="379"/>
      <c r="CN17" s="379"/>
      <c r="CO17" s="379"/>
      <c r="CP17" s="379"/>
      <c r="CQ17" s="379"/>
      <c r="CR17" s="379"/>
      <c r="CS17" s="379"/>
      <c r="CT17" s="379"/>
      <c r="CU17" s="379"/>
      <c r="CV17" s="379"/>
      <c r="CW17" s="379"/>
      <c r="CX17" s="379"/>
      <c r="CY17" s="379"/>
      <c r="CZ17" s="379"/>
      <c r="DA17" s="379"/>
      <c r="DB17" s="379"/>
      <c r="DC17" s="379"/>
      <c r="DD17" s="379"/>
      <c r="DE17" s="379"/>
      <c r="DF17" s="379"/>
      <c r="DG17" s="379"/>
      <c r="DH17" s="379"/>
      <c r="DI17" s="379"/>
      <c r="DJ17" s="379"/>
      <c r="DK17" s="379"/>
      <c r="DL17" s="379"/>
      <c r="DM17" s="379"/>
      <c r="DN17" s="379"/>
      <c r="DO17" s="379"/>
      <c r="DP17" s="379"/>
      <c r="DQ17" s="379"/>
      <c r="DR17" s="379"/>
      <c r="DS17" s="379"/>
      <c r="DT17" s="379"/>
      <c r="DU17" s="379"/>
      <c r="DV17" s="379"/>
      <c r="DW17" s="379"/>
      <c r="DX17" s="379"/>
      <c r="DY17" s="379"/>
      <c r="DZ17" s="379"/>
      <c r="EA17" s="379"/>
      <c r="EB17" s="379"/>
      <c r="EC17" s="379"/>
      <c r="ED17" s="379"/>
      <c r="EE17" s="379"/>
      <c r="EF17" s="379"/>
      <c r="EG17" s="379"/>
      <c r="EH17" s="379"/>
      <c r="EI17" s="379"/>
      <c r="EJ17" s="379"/>
      <c r="EK17" s="379"/>
      <c r="EL17" s="379"/>
      <c r="EM17" s="379"/>
      <c r="EN17" s="379"/>
      <c r="EO17" s="379"/>
      <c r="EP17" s="379"/>
      <c r="EQ17" s="379"/>
      <c r="ER17" s="379"/>
      <c r="ES17" s="379"/>
      <c r="ET17" s="379"/>
      <c r="EU17" s="379"/>
      <c r="EV17" s="379"/>
      <c r="EW17" s="379"/>
      <c r="EX17" s="379"/>
      <c r="EY17" s="379"/>
      <c r="EZ17" s="379"/>
      <c r="FA17" s="379"/>
      <c r="FB17" s="379"/>
      <c r="FC17" s="379"/>
      <c r="FD17" s="379"/>
      <c r="FE17" s="379"/>
      <c r="FF17" s="379"/>
      <c r="FG17" s="379"/>
      <c r="FH17" s="379"/>
      <c r="FI17" s="379"/>
      <c r="FJ17" s="379"/>
      <c r="FK17" s="379"/>
      <c r="FL17" s="379"/>
      <c r="FM17" s="379"/>
      <c r="FN17" s="379"/>
      <c r="FO17" s="379"/>
      <c r="FP17" s="379"/>
      <c r="FQ17" s="379"/>
      <c r="FR17" s="379"/>
      <c r="FS17" s="379"/>
      <c r="FT17" s="379"/>
      <c r="FU17" s="379"/>
      <c r="FV17" s="379"/>
      <c r="FW17" s="379"/>
      <c r="FX17" s="379"/>
      <c r="FY17" s="379"/>
      <c r="FZ17" s="379"/>
      <c r="GA17" s="379"/>
      <c r="GB17" s="379"/>
      <c r="GC17" s="379"/>
      <c r="GD17" s="379"/>
      <c r="GE17" s="379"/>
      <c r="GF17" s="379"/>
      <c r="GG17" s="379"/>
      <c r="GH17" s="379"/>
      <c r="GI17" s="379"/>
      <c r="GJ17" s="379"/>
      <c r="GK17" s="379"/>
      <c r="GL17" s="379"/>
      <c r="GM17" s="379"/>
      <c r="GN17" s="379"/>
      <c r="GO17" s="379"/>
      <c r="GP17" s="379"/>
      <c r="GQ17" s="379"/>
      <c r="GR17" s="379"/>
      <c r="GS17" s="379"/>
      <c r="GT17" s="379"/>
      <c r="GU17" s="379"/>
      <c r="GV17" s="379"/>
      <c r="GW17" s="379"/>
      <c r="GX17" s="379"/>
      <c r="GY17" s="379"/>
      <c r="GZ17" s="379"/>
      <c r="HA17" s="379"/>
      <c r="HB17" s="379"/>
      <c r="HC17" s="379"/>
      <c r="HD17" s="379"/>
      <c r="HE17" s="379"/>
      <c r="HF17" s="379"/>
      <c r="HG17" s="379"/>
      <c r="HH17" s="379"/>
      <c r="HI17" s="379"/>
      <c r="HJ17" s="379"/>
      <c r="HK17" s="379"/>
      <c r="HL17" s="379"/>
      <c r="HM17" s="379"/>
      <c r="HN17" s="379"/>
      <c r="HO17" s="379"/>
      <c r="HP17" s="379"/>
      <c r="HQ17" s="379"/>
      <c r="HR17" s="379"/>
      <c r="HS17" s="379"/>
      <c r="HT17" s="379"/>
      <c r="HU17" s="379"/>
      <c r="HV17" s="379"/>
      <c r="HW17" s="379"/>
      <c r="HX17" s="379"/>
      <c r="HY17" s="379"/>
      <c r="HZ17" s="379"/>
      <c r="IA17" s="379"/>
      <c r="IB17" s="379"/>
      <c r="IC17" s="379"/>
      <c r="ID17" s="379"/>
      <c r="IE17" s="379"/>
      <c r="IF17" s="379"/>
      <c r="IG17" s="379"/>
      <c r="IH17" s="379"/>
      <c r="II17" s="379"/>
      <c r="IJ17" s="379"/>
      <c r="IK17" s="379"/>
      <c r="IL17" s="379"/>
      <c r="IM17" s="379"/>
      <c r="IN17" s="379"/>
      <c r="IO17" s="379"/>
      <c r="IP17" s="379"/>
      <c r="IQ17" s="379"/>
      <c r="IR17" s="379"/>
      <c r="IS17" s="379"/>
      <c r="IT17" s="379"/>
      <c r="IU17" s="379"/>
      <c r="IV17" s="379"/>
    </row>
    <row r="18" spans="1:256" ht="17.5">
      <c r="A18" s="380"/>
      <c r="B18" s="379"/>
      <c r="C18" s="398"/>
      <c r="D18" s="399" t="s">
        <v>31</v>
      </c>
      <c r="E18" s="400"/>
      <c r="F18" s="400"/>
      <c r="G18" s="380"/>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BZ18" s="379"/>
      <c r="CA18" s="379"/>
      <c r="CB18" s="379"/>
      <c r="CC18" s="379"/>
      <c r="CD18" s="379"/>
      <c r="CE18" s="379"/>
      <c r="CF18" s="379"/>
      <c r="CG18" s="379"/>
      <c r="CH18" s="379"/>
      <c r="CI18" s="379"/>
      <c r="CJ18" s="379"/>
      <c r="CK18" s="379"/>
      <c r="CL18" s="379"/>
      <c r="CM18" s="379"/>
      <c r="CN18" s="379"/>
      <c r="CO18" s="379"/>
      <c r="CP18" s="379"/>
      <c r="CQ18" s="379"/>
      <c r="CR18" s="379"/>
      <c r="CS18" s="379"/>
      <c r="CT18" s="379"/>
      <c r="CU18" s="379"/>
      <c r="CV18" s="379"/>
      <c r="CW18" s="379"/>
      <c r="CX18" s="379"/>
      <c r="CY18" s="379"/>
      <c r="CZ18" s="379"/>
      <c r="DA18" s="379"/>
      <c r="DB18" s="379"/>
      <c r="DC18" s="379"/>
      <c r="DD18" s="379"/>
      <c r="DE18" s="379"/>
      <c r="DF18" s="379"/>
      <c r="DG18" s="379"/>
      <c r="DH18" s="379"/>
      <c r="DI18" s="379"/>
      <c r="DJ18" s="379"/>
      <c r="DK18" s="379"/>
      <c r="DL18" s="379"/>
      <c r="DM18" s="379"/>
      <c r="DN18" s="379"/>
      <c r="DO18" s="379"/>
      <c r="DP18" s="379"/>
      <c r="DQ18" s="379"/>
      <c r="DR18" s="379"/>
      <c r="DS18" s="379"/>
      <c r="DT18" s="379"/>
      <c r="DU18" s="379"/>
      <c r="DV18" s="379"/>
      <c r="DW18" s="379"/>
      <c r="DX18" s="379"/>
      <c r="DY18" s="379"/>
      <c r="DZ18" s="379"/>
      <c r="EA18" s="379"/>
      <c r="EB18" s="379"/>
      <c r="EC18" s="379"/>
      <c r="ED18" s="379"/>
      <c r="EE18" s="379"/>
      <c r="EF18" s="379"/>
      <c r="EG18" s="379"/>
      <c r="EH18" s="379"/>
      <c r="EI18" s="379"/>
      <c r="EJ18" s="379"/>
      <c r="EK18" s="379"/>
      <c r="EL18" s="379"/>
      <c r="EM18" s="379"/>
      <c r="EN18" s="379"/>
      <c r="EO18" s="379"/>
      <c r="EP18" s="379"/>
      <c r="EQ18" s="379"/>
      <c r="ER18" s="379"/>
      <c r="ES18" s="379"/>
      <c r="ET18" s="379"/>
      <c r="EU18" s="379"/>
      <c r="EV18" s="379"/>
      <c r="EW18" s="379"/>
      <c r="EX18" s="379"/>
      <c r="EY18" s="379"/>
      <c r="EZ18" s="379"/>
      <c r="FA18" s="379"/>
      <c r="FB18" s="379"/>
      <c r="FC18" s="379"/>
      <c r="FD18" s="379"/>
      <c r="FE18" s="379"/>
      <c r="FF18" s="379"/>
      <c r="FG18" s="379"/>
      <c r="FH18" s="379"/>
      <c r="FI18" s="379"/>
      <c r="FJ18" s="379"/>
      <c r="FK18" s="379"/>
      <c r="FL18" s="379"/>
      <c r="FM18" s="379"/>
      <c r="FN18" s="379"/>
      <c r="FO18" s="379"/>
      <c r="FP18" s="379"/>
      <c r="FQ18" s="379"/>
      <c r="FR18" s="379"/>
      <c r="FS18" s="379"/>
      <c r="FT18" s="379"/>
      <c r="FU18" s="379"/>
      <c r="FV18" s="379"/>
      <c r="FW18" s="379"/>
      <c r="FX18" s="379"/>
      <c r="FY18" s="379"/>
      <c r="FZ18" s="379"/>
      <c r="GA18" s="379"/>
      <c r="GB18" s="379"/>
      <c r="GC18" s="379"/>
      <c r="GD18" s="379"/>
      <c r="GE18" s="379"/>
      <c r="GF18" s="379"/>
      <c r="GG18" s="379"/>
      <c r="GH18" s="379"/>
      <c r="GI18" s="379"/>
      <c r="GJ18" s="379"/>
      <c r="GK18" s="379"/>
      <c r="GL18" s="379"/>
      <c r="GM18" s="379"/>
      <c r="GN18" s="379"/>
      <c r="GO18" s="379"/>
      <c r="GP18" s="379"/>
      <c r="GQ18" s="379"/>
      <c r="GR18" s="379"/>
      <c r="GS18" s="379"/>
      <c r="GT18" s="379"/>
      <c r="GU18" s="379"/>
      <c r="GV18" s="379"/>
      <c r="GW18" s="379"/>
      <c r="GX18" s="379"/>
      <c r="GY18" s="379"/>
      <c r="GZ18" s="379"/>
      <c r="HA18" s="379"/>
      <c r="HB18" s="379"/>
      <c r="HC18" s="379"/>
      <c r="HD18" s="379"/>
      <c r="HE18" s="379"/>
      <c r="HF18" s="379"/>
      <c r="HG18" s="379"/>
      <c r="HH18" s="379"/>
      <c r="HI18" s="379"/>
      <c r="HJ18" s="379"/>
      <c r="HK18" s="379"/>
      <c r="HL18" s="379"/>
      <c r="HM18" s="379"/>
      <c r="HN18" s="379"/>
      <c r="HO18" s="379"/>
      <c r="HP18" s="379"/>
      <c r="HQ18" s="379"/>
      <c r="HR18" s="379"/>
      <c r="HS18" s="379"/>
      <c r="HT18" s="379"/>
      <c r="HU18" s="379"/>
      <c r="HV18" s="379"/>
      <c r="HW18" s="379"/>
      <c r="HX18" s="379"/>
      <c r="HY18" s="379"/>
      <c r="HZ18" s="379"/>
      <c r="IA18" s="379"/>
      <c r="IB18" s="379"/>
      <c r="IC18" s="379"/>
      <c r="ID18" s="379"/>
      <c r="IE18" s="379"/>
      <c r="IF18" s="379"/>
      <c r="IG18" s="379"/>
      <c r="IH18" s="379"/>
      <c r="II18" s="379"/>
      <c r="IJ18" s="379"/>
      <c r="IK18" s="379"/>
      <c r="IL18" s="379"/>
      <c r="IM18" s="379"/>
      <c r="IN18" s="379"/>
      <c r="IO18" s="379"/>
      <c r="IP18" s="379"/>
      <c r="IQ18" s="379"/>
      <c r="IR18" s="379"/>
      <c r="IS18" s="379"/>
      <c r="IT18" s="379"/>
      <c r="IU18" s="379"/>
      <c r="IV18" s="379"/>
    </row>
    <row r="19" spans="1:256" ht="17.5">
      <c r="A19" s="380"/>
      <c r="B19" s="379"/>
      <c r="C19" s="398"/>
      <c r="D19" s="399" t="s">
        <v>32</v>
      </c>
      <c r="E19" s="400"/>
      <c r="F19" s="400"/>
      <c r="G19" s="380"/>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79"/>
      <c r="DG19" s="379"/>
      <c r="DH19" s="379"/>
      <c r="DI19" s="379"/>
      <c r="DJ19" s="379"/>
      <c r="DK19" s="379"/>
      <c r="DL19" s="379"/>
      <c r="DM19" s="379"/>
      <c r="DN19" s="379"/>
      <c r="DO19" s="379"/>
      <c r="DP19" s="379"/>
      <c r="DQ19" s="379"/>
      <c r="DR19" s="379"/>
      <c r="DS19" s="379"/>
      <c r="DT19" s="379"/>
      <c r="DU19" s="379"/>
      <c r="DV19" s="379"/>
      <c r="DW19" s="379"/>
      <c r="DX19" s="379"/>
      <c r="DY19" s="379"/>
      <c r="DZ19" s="379"/>
      <c r="EA19" s="379"/>
      <c r="EB19" s="379"/>
      <c r="EC19" s="379"/>
      <c r="ED19" s="379"/>
      <c r="EE19" s="379"/>
      <c r="EF19" s="379"/>
      <c r="EG19" s="379"/>
      <c r="EH19" s="379"/>
      <c r="EI19" s="379"/>
      <c r="EJ19" s="379"/>
      <c r="EK19" s="379"/>
      <c r="EL19" s="379"/>
      <c r="EM19" s="379"/>
      <c r="EN19" s="379"/>
      <c r="EO19" s="379"/>
      <c r="EP19" s="379"/>
      <c r="EQ19" s="379"/>
      <c r="ER19" s="379"/>
      <c r="ES19" s="379"/>
      <c r="ET19" s="379"/>
      <c r="EU19" s="379"/>
      <c r="EV19" s="379"/>
      <c r="EW19" s="379"/>
      <c r="EX19" s="379"/>
      <c r="EY19" s="379"/>
      <c r="EZ19" s="379"/>
      <c r="FA19" s="379"/>
      <c r="FB19" s="379"/>
      <c r="FC19" s="379"/>
      <c r="FD19" s="379"/>
      <c r="FE19" s="379"/>
      <c r="FF19" s="379"/>
      <c r="FG19" s="379"/>
      <c r="FH19" s="379"/>
      <c r="FI19" s="379"/>
      <c r="FJ19" s="379"/>
      <c r="FK19" s="379"/>
      <c r="FL19" s="379"/>
      <c r="FM19" s="379"/>
      <c r="FN19" s="379"/>
      <c r="FO19" s="379"/>
      <c r="FP19" s="379"/>
      <c r="FQ19" s="379"/>
      <c r="FR19" s="379"/>
      <c r="FS19" s="379"/>
      <c r="FT19" s="379"/>
      <c r="FU19" s="379"/>
      <c r="FV19" s="379"/>
      <c r="FW19" s="379"/>
      <c r="FX19" s="379"/>
      <c r="FY19" s="379"/>
      <c r="FZ19" s="379"/>
      <c r="GA19" s="379"/>
      <c r="GB19" s="379"/>
      <c r="GC19" s="379"/>
      <c r="GD19" s="379"/>
      <c r="GE19" s="379"/>
      <c r="GF19" s="379"/>
      <c r="GG19" s="379"/>
      <c r="GH19" s="379"/>
      <c r="GI19" s="379"/>
      <c r="GJ19" s="379"/>
      <c r="GK19" s="379"/>
      <c r="GL19" s="379"/>
      <c r="GM19" s="379"/>
      <c r="GN19" s="379"/>
      <c r="GO19" s="379"/>
      <c r="GP19" s="379"/>
      <c r="GQ19" s="379"/>
      <c r="GR19" s="379"/>
      <c r="GS19" s="379"/>
      <c r="GT19" s="379"/>
      <c r="GU19" s="379"/>
      <c r="GV19" s="379"/>
      <c r="GW19" s="379"/>
      <c r="GX19" s="379"/>
      <c r="GY19" s="379"/>
      <c r="GZ19" s="379"/>
      <c r="HA19" s="379"/>
      <c r="HB19" s="379"/>
      <c r="HC19" s="379"/>
      <c r="HD19" s="379"/>
      <c r="HE19" s="379"/>
      <c r="HF19" s="379"/>
      <c r="HG19" s="379"/>
      <c r="HH19" s="379"/>
      <c r="HI19" s="379"/>
      <c r="HJ19" s="379"/>
      <c r="HK19" s="379"/>
      <c r="HL19" s="379"/>
      <c r="HM19" s="379"/>
      <c r="HN19" s="379"/>
      <c r="HO19" s="379"/>
      <c r="HP19" s="379"/>
      <c r="HQ19" s="379"/>
      <c r="HR19" s="379"/>
      <c r="HS19" s="379"/>
      <c r="HT19" s="379"/>
      <c r="HU19" s="379"/>
      <c r="HV19" s="379"/>
      <c r="HW19" s="379"/>
      <c r="HX19" s="379"/>
      <c r="HY19" s="379"/>
      <c r="HZ19" s="379"/>
      <c r="IA19" s="379"/>
      <c r="IB19" s="379"/>
      <c r="IC19" s="379"/>
      <c r="ID19" s="379"/>
      <c r="IE19" s="379"/>
      <c r="IF19" s="379"/>
      <c r="IG19" s="379"/>
      <c r="IH19" s="379"/>
      <c r="II19" s="379"/>
      <c r="IJ19" s="379"/>
      <c r="IK19" s="379"/>
      <c r="IL19" s="379"/>
      <c r="IM19" s="379"/>
      <c r="IN19" s="379"/>
      <c r="IO19" s="379"/>
      <c r="IP19" s="379"/>
      <c r="IQ19" s="379"/>
      <c r="IR19" s="379"/>
      <c r="IS19" s="379"/>
      <c r="IT19" s="379"/>
      <c r="IU19" s="379"/>
      <c r="IV19" s="379"/>
    </row>
    <row r="20" spans="1:256" ht="17.5">
      <c r="A20" s="380"/>
      <c r="B20" s="379"/>
      <c r="C20" s="385"/>
      <c r="D20" s="386"/>
      <c r="E20" s="384"/>
      <c r="F20" s="384"/>
      <c r="G20" s="380"/>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79"/>
      <c r="AZ20" s="379"/>
      <c r="BA20" s="379"/>
      <c r="BB20" s="379"/>
      <c r="BC20" s="379"/>
      <c r="BD20" s="379"/>
      <c r="BE20" s="379"/>
      <c r="BF20" s="379"/>
      <c r="BG20" s="379"/>
      <c r="BH20" s="379"/>
      <c r="BI20" s="379"/>
      <c r="BJ20" s="379"/>
      <c r="BK20" s="379"/>
      <c r="BL20" s="379"/>
      <c r="BM20" s="379"/>
      <c r="BN20" s="379"/>
      <c r="BO20" s="379"/>
      <c r="BP20" s="379"/>
      <c r="BQ20" s="379"/>
      <c r="BR20" s="379"/>
      <c r="BS20" s="379"/>
      <c r="BT20" s="379"/>
      <c r="BU20" s="379"/>
      <c r="BV20" s="379"/>
      <c r="BW20" s="379"/>
      <c r="BX20" s="379"/>
      <c r="BY20" s="379"/>
      <c r="BZ20" s="379"/>
      <c r="CA20" s="379"/>
      <c r="CB20" s="379"/>
      <c r="CC20" s="379"/>
      <c r="CD20" s="379"/>
      <c r="CE20" s="379"/>
      <c r="CF20" s="379"/>
      <c r="CG20" s="379"/>
      <c r="CH20" s="379"/>
      <c r="CI20" s="379"/>
      <c r="CJ20" s="379"/>
      <c r="CK20" s="379"/>
      <c r="CL20" s="379"/>
      <c r="CM20" s="379"/>
      <c r="CN20" s="379"/>
      <c r="CO20" s="379"/>
      <c r="CP20" s="379"/>
      <c r="CQ20" s="379"/>
      <c r="CR20" s="379"/>
      <c r="CS20" s="379"/>
      <c r="CT20" s="379"/>
      <c r="CU20" s="379"/>
      <c r="CV20" s="379"/>
      <c r="CW20" s="379"/>
      <c r="CX20" s="379"/>
      <c r="CY20" s="379"/>
      <c r="CZ20" s="379"/>
      <c r="DA20" s="379"/>
      <c r="DB20" s="379"/>
      <c r="DC20" s="379"/>
      <c r="DD20" s="379"/>
      <c r="DE20" s="379"/>
      <c r="DF20" s="379"/>
      <c r="DG20" s="379"/>
      <c r="DH20" s="379"/>
      <c r="DI20" s="379"/>
      <c r="DJ20" s="379"/>
      <c r="DK20" s="379"/>
      <c r="DL20" s="379"/>
      <c r="DM20" s="379"/>
      <c r="DN20" s="379"/>
      <c r="DO20" s="379"/>
      <c r="DP20" s="379"/>
      <c r="DQ20" s="379"/>
      <c r="DR20" s="379"/>
      <c r="DS20" s="379"/>
      <c r="DT20" s="379"/>
      <c r="DU20" s="379"/>
      <c r="DV20" s="379"/>
      <c r="DW20" s="379"/>
      <c r="DX20" s="379"/>
      <c r="DY20" s="379"/>
      <c r="DZ20" s="379"/>
      <c r="EA20" s="379"/>
      <c r="EB20" s="379"/>
      <c r="EC20" s="379"/>
      <c r="ED20" s="379"/>
      <c r="EE20" s="379"/>
      <c r="EF20" s="379"/>
      <c r="EG20" s="379"/>
      <c r="EH20" s="379"/>
      <c r="EI20" s="379"/>
      <c r="EJ20" s="379"/>
      <c r="EK20" s="379"/>
      <c r="EL20" s="379"/>
      <c r="EM20" s="379"/>
      <c r="EN20" s="379"/>
      <c r="EO20" s="379"/>
      <c r="EP20" s="379"/>
      <c r="EQ20" s="379"/>
      <c r="ER20" s="379"/>
      <c r="ES20" s="379"/>
      <c r="ET20" s="379"/>
      <c r="EU20" s="379"/>
      <c r="EV20" s="379"/>
      <c r="EW20" s="379"/>
      <c r="EX20" s="379"/>
      <c r="EY20" s="379"/>
      <c r="EZ20" s="379"/>
      <c r="FA20" s="379"/>
      <c r="FB20" s="379"/>
      <c r="FC20" s="379"/>
      <c r="FD20" s="379"/>
      <c r="FE20" s="379"/>
      <c r="FF20" s="379"/>
      <c r="FG20" s="379"/>
      <c r="FH20" s="379"/>
      <c r="FI20" s="379"/>
      <c r="FJ20" s="379"/>
      <c r="FK20" s="379"/>
      <c r="FL20" s="379"/>
      <c r="FM20" s="379"/>
      <c r="FN20" s="379"/>
      <c r="FO20" s="379"/>
      <c r="FP20" s="379"/>
      <c r="FQ20" s="379"/>
      <c r="FR20" s="379"/>
      <c r="FS20" s="379"/>
      <c r="FT20" s="379"/>
      <c r="FU20" s="379"/>
      <c r="FV20" s="379"/>
      <c r="FW20" s="379"/>
      <c r="FX20" s="379"/>
      <c r="FY20" s="379"/>
      <c r="FZ20" s="379"/>
      <c r="GA20" s="379"/>
      <c r="GB20" s="379"/>
      <c r="GC20" s="379"/>
      <c r="GD20" s="379"/>
      <c r="GE20" s="379"/>
      <c r="GF20" s="379"/>
      <c r="GG20" s="379"/>
      <c r="GH20" s="379"/>
      <c r="GI20" s="379"/>
      <c r="GJ20" s="379"/>
      <c r="GK20" s="379"/>
      <c r="GL20" s="379"/>
      <c r="GM20" s="379"/>
      <c r="GN20" s="379"/>
      <c r="GO20" s="379"/>
      <c r="GP20" s="379"/>
      <c r="GQ20" s="379"/>
      <c r="GR20" s="379"/>
      <c r="GS20" s="379"/>
      <c r="GT20" s="379"/>
      <c r="GU20" s="379"/>
      <c r="GV20" s="379"/>
      <c r="GW20" s="379"/>
      <c r="GX20" s="379"/>
      <c r="GY20" s="379"/>
      <c r="GZ20" s="379"/>
      <c r="HA20" s="379"/>
      <c r="HB20" s="379"/>
      <c r="HC20" s="379"/>
      <c r="HD20" s="379"/>
      <c r="HE20" s="379"/>
      <c r="HF20" s="379"/>
      <c r="HG20" s="379"/>
      <c r="HH20" s="379"/>
      <c r="HI20" s="379"/>
      <c r="HJ20" s="379"/>
      <c r="HK20" s="379"/>
      <c r="HL20" s="379"/>
      <c r="HM20" s="379"/>
      <c r="HN20" s="379"/>
      <c r="HO20" s="379"/>
      <c r="HP20" s="379"/>
      <c r="HQ20" s="379"/>
      <c r="HR20" s="379"/>
      <c r="HS20" s="379"/>
      <c r="HT20" s="379"/>
      <c r="HU20" s="379"/>
      <c r="HV20" s="379"/>
      <c r="HW20" s="379"/>
      <c r="HX20" s="379"/>
      <c r="HY20" s="379"/>
      <c r="HZ20" s="379"/>
      <c r="IA20" s="379"/>
      <c r="IB20" s="379"/>
      <c r="IC20" s="379"/>
      <c r="ID20" s="379"/>
      <c r="IE20" s="379"/>
      <c r="IF20" s="379"/>
      <c r="IG20" s="379"/>
      <c r="IH20" s="379"/>
      <c r="II20" s="379"/>
      <c r="IJ20" s="379"/>
      <c r="IK20" s="379"/>
      <c r="IL20" s="379"/>
      <c r="IM20" s="379"/>
      <c r="IN20" s="379"/>
      <c r="IO20" s="379"/>
      <c r="IP20" s="379"/>
      <c r="IQ20" s="379"/>
      <c r="IR20" s="379"/>
      <c r="IS20" s="379"/>
      <c r="IT20" s="379"/>
      <c r="IU20" s="379"/>
      <c r="IV20" s="379"/>
    </row>
    <row r="21" spans="1:256" ht="30" customHeight="1">
      <c r="A21" s="380"/>
      <c r="B21" s="379"/>
      <c r="C21" s="398" t="s">
        <v>614</v>
      </c>
      <c r="D21" s="399"/>
      <c r="E21" s="388" t="s">
        <v>615</v>
      </c>
      <c r="F21" s="400"/>
      <c r="G21" s="380"/>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379"/>
      <c r="BJ21" s="379"/>
      <c r="BK21" s="379"/>
      <c r="BL21" s="379"/>
      <c r="BM21" s="379"/>
      <c r="BN21" s="379"/>
      <c r="BO21" s="379"/>
      <c r="BP21" s="379"/>
      <c r="BQ21" s="379"/>
      <c r="BR21" s="379"/>
      <c r="BS21" s="379"/>
      <c r="BT21" s="379"/>
      <c r="BU21" s="379"/>
      <c r="BV21" s="379"/>
      <c r="BW21" s="379"/>
      <c r="BX21" s="379"/>
      <c r="BY21" s="379"/>
      <c r="BZ21" s="379"/>
      <c r="CA21" s="379"/>
      <c r="CB21" s="379"/>
      <c r="CC21" s="379"/>
      <c r="CD21" s="379"/>
      <c r="CE21" s="379"/>
      <c r="CF21" s="379"/>
      <c r="CG21" s="379"/>
      <c r="CH21" s="379"/>
      <c r="CI21" s="379"/>
      <c r="CJ21" s="379"/>
      <c r="CK21" s="379"/>
      <c r="CL21" s="379"/>
      <c r="CM21" s="379"/>
      <c r="CN21" s="379"/>
      <c r="CO21" s="379"/>
      <c r="CP21" s="379"/>
      <c r="CQ21" s="379"/>
      <c r="CR21" s="379"/>
      <c r="CS21" s="379"/>
      <c r="CT21" s="379"/>
      <c r="CU21" s="379"/>
      <c r="CV21" s="379"/>
      <c r="CW21" s="379"/>
      <c r="CX21" s="379"/>
      <c r="CY21" s="379"/>
      <c r="CZ21" s="379"/>
      <c r="DA21" s="379"/>
      <c r="DB21" s="379"/>
      <c r="DC21" s="379"/>
      <c r="DD21" s="379"/>
      <c r="DE21" s="379"/>
      <c r="DF21" s="379"/>
      <c r="DG21" s="379"/>
      <c r="DH21" s="379"/>
      <c r="DI21" s="379"/>
      <c r="DJ21" s="379"/>
      <c r="DK21" s="379"/>
      <c r="DL21" s="379"/>
      <c r="DM21" s="379"/>
      <c r="DN21" s="379"/>
      <c r="DO21" s="379"/>
      <c r="DP21" s="379"/>
      <c r="DQ21" s="379"/>
      <c r="DR21" s="379"/>
      <c r="DS21" s="379"/>
      <c r="DT21" s="379"/>
      <c r="DU21" s="379"/>
      <c r="DV21" s="379"/>
      <c r="DW21" s="379"/>
      <c r="DX21" s="379"/>
      <c r="DY21" s="379"/>
      <c r="DZ21" s="379"/>
      <c r="EA21" s="379"/>
      <c r="EB21" s="379"/>
      <c r="EC21" s="379"/>
      <c r="ED21" s="379"/>
      <c r="EE21" s="379"/>
      <c r="EF21" s="379"/>
      <c r="EG21" s="379"/>
      <c r="EH21" s="379"/>
      <c r="EI21" s="379"/>
      <c r="EJ21" s="379"/>
      <c r="EK21" s="379"/>
      <c r="EL21" s="379"/>
      <c r="EM21" s="379"/>
      <c r="EN21" s="379"/>
      <c r="EO21" s="379"/>
      <c r="EP21" s="379"/>
      <c r="EQ21" s="379"/>
      <c r="ER21" s="379"/>
      <c r="ES21" s="379"/>
      <c r="ET21" s="379"/>
      <c r="EU21" s="379"/>
      <c r="EV21" s="379"/>
      <c r="EW21" s="379"/>
      <c r="EX21" s="379"/>
      <c r="EY21" s="379"/>
      <c r="EZ21" s="379"/>
      <c r="FA21" s="379"/>
      <c r="FB21" s="379"/>
      <c r="FC21" s="379"/>
      <c r="FD21" s="379"/>
      <c r="FE21" s="379"/>
      <c r="FF21" s="379"/>
      <c r="FG21" s="379"/>
      <c r="FH21" s="379"/>
      <c r="FI21" s="379"/>
      <c r="FJ21" s="379"/>
      <c r="FK21" s="379"/>
      <c r="FL21" s="379"/>
      <c r="FM21" s="379"/>
      <c r="FN21" s="379"/>
      <c r="FO21" s="379"/>
      <c r="FP21" s="379"/>
      <c r="FQ21" s="379"/>
      <c r="FR21" s="379"/>
      <c r="FS21" s="379"/>
      <c r="FT21" s="379"/>
      <c r="FU21" s="379"/>
      <c r="FV21" s="379"/>
      <c r="FW21" s="379"/>
      <c r="FX21" s="379"/>
      <c r="FY21" s="379"/>
      <c r="FZ21" s="379"/>
      <c r="GA21" s="379"/>
      <c r="GB21" s="379"/>
      <c r="GC21" s="379"/>
      <c r="GD21" s="379"/>
      <c r="GE21" s="379"/>
      <c r="GF21" s="379"/>
      <c r="GG21" s="379"/>
      <c r="GH21" s="379"/>
      <c r="GI21" s="379"/>
      <c r="GJ21" s="379"/>
      <c r="GK21" s="379"/>
      <c r="GL21" s="379"/>
      <c r="GM21" s="379"/>
      <c r="GN21" s="379"/>
      <c r="GO21" s="379"/>
      <c r="GP21" s="379"/>
      <c r="GQ21" s="379"/>
      <c r="GR21" s="379"/>
      <c r="GS21" s="379"/>
      <c r="GT21" s="379"/>
      <c r="GU21" s="379"/>
      <c r="GV21" s="379"/>
      <c r="GW21" s="379"/>
      <c r="GX21" s="379"/>
      <c r="GY21" s="379"/>
      <c r="GZ21" s="379"/>
      <c r="HA21" s="379"/>
      <c r="HB21" s="379"/>
      <c r="HC21" s="379"/>
      <c r="HD21" s="379"/>
      <c r="HE21" s="379"/>
      <c r="HF21" s="379"/>
      <c r="HG21" s="379"/>
      <c r="HH21" s="379"/>
      <c r="HI21" s="379"/>
      <c r="HJ21" s="379"/>
      <c r="HK21" s="379"/>
      <c r="HL21" s="379"/>
      <c r="HM21" s="379"/>
      <c r="HN21" s="379"/>
      <c r="HO21" s="379"/>
      <c r="HP21" s="379"/>
      <c r="HQ21" s="379"/>
      <c r="HR21" s="379"/>
      <c r="HS21" s="379"/>
      <c r="HT21" s="379"/>
      <c r="HU21" s="379"/>
      <c r="HV21" s="379"/>
      <c r="HW21" s="379"/>
      <c r="HX21" s="379"/>
      <c r="HY21" s="379"/>
      <c r="HZ21" s="379"/>
      <c r="IA21" s="379"/>
      <c r="IB21" s="379"/>
      <c r="IC21" s="379"/>
      <c r="ID21" s="379"/>
      <c r="IE21" s="379"/>
      <c r="IF21" s="379"/>
      <c r="IG21" s="379"/>
      <c r="IH21" s="379"/>
      <c r="II21" s="379"/>
      <c r="IJ21" s="379"/>
      <c r="IK21" s="379"/>
      <c r="IL21" s="379"/>
      <c r="IM21" s="379"/>
      <c r="IN21" s="379"/>
      <c r="IO21" s="379"/>
      <c r="IP21" s="379"/>
      <c r="IQ21" s="379"/>
      <c r="IR21" s="379"/>
      <c r="IS21" s="379"/>
      <c r="IT21" s="379"/>
      <c r="IU21" s="379"/>
      <c r="IV21" s="379"/>
    </row>
    <row r="22" spans="1:256" ht="17.5">
      <c r="A22" s="380"/>
      <c r="B22" s="379"/>
      <c r="C22" s="398"/>
      <c r="D22" s="399" t="s">
        <v>611</v>
      </c>
      <c r="E22" s="400" t="s">
        <v>612</v>
      </c>
      <c r="F22" s="400" t="s">
        <v>91</v>
      </c>
      <c r="G22" s="380"/>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c r="BF22" s="379"/>
      <c r="BG22" s="379"/>
      <c r="BH22" s="379"/>
      <c r="BI22" s="379"/>
      <c r="BJ22" s="379"/>
      <c r="BK22" s="379"/>
      <c r="BL22" s="379"/>
      <c r="BM22" s="379"/>
      <c r="BN22" s="379"/>
      <c r="BO22" s="379"/>
      <c r="BP22" s="379"/>
      <c r="BQ22" s="379"/>
      <c r="BR22" s="379"/>
      <c r="BS22" s="379"/>
      <c r="BT22" s="379"/>
      <c r="BU22" s="379"/>
      <c r="BV22" s="379"/>
      <c r="BW22" s="379"/>
      <c r="BX22" s="379"/>
      <c r="BY22" s="379"/>
      <c r="BZ22" s="379"/>
      <c r="CA22" s="379"/>
      <c r="CB22" s="379"/>
      <c r="CC22" s="379"/>
      <c r="CD22" s="379"/>
      <c r="CE22" s="379"/>
      <c r="CF22" s="379"/>
      <c r="CG22" s="379"/>
      <c r="CH22" s="379"/>
      <c r="CI22" s="379"/>
      <c r="CJ22" s="379"/>
      <c r="CK22" s="379"/>
      <c r="CL22" s="379"/>
      <c r="CM22" s="379"/>
      <c r="CN22" s="379"/>
      <c r="CO22" s="379"/>
      <c r="CP22" s="379"/>
      <c r="CQ22" s="379"/>
      <c r="CR22" s="379"/>
      <c r="CS22" s="379"/>
      <c r="CT22" s="379"/>
      <c r="CU22" s="379"/>
      <c r="CV22" s="379"/>
      <c r="CW22" s="379"/>
      <c r="CX22" s="379"/>
      <c r="CY22" s="379"/>
      <c r="CZ22" s="379"/>
      <c r="DA22" s="379"/>
      <c r="DB22" s="379"/>
      <c r="DC22" s="379"/>
      <c r="DD22" s="379"/>
      <c r="DE22" s="379"/>
      <c r="DF22" s="379"/>
      <c r="DG22" s="379"/>
      <c r="DH22" s="379"/>
      <c r="DI22" s="379"/>
      <c r="DJ22" s="379"/>
      <c r="DK22" s="379"/>
      <c r="DL22" s="379"/>
      <c r="DM22" s="379"/>
      <c r="DN22" s="379"/>
      <c r="DO22" s="379"/>
      <c r="DP22" s="379"/>
      <c r="DQ22" s="379"/>
      <c r="DR22" s="379"/>
      <c r="DS22" s="379"/>
      <c r="DT22" s="379"/>
      <c r="DU22" s="379"/>
      <c r="DV22" s="379"/>
      <c r="DW22" s="379"/>
      <c r="DX22" s="379"/>
      <c r="DY22" s="379"/>
      <c r="DZ22" s="379"/>
      <c r="EA22" s="379"/>
      <c r="EB22" s="379"/>
      <c r="EC22" s="379"/>
      <c r="ED22" s="379"/>
      <c r="EE22" s="379"/>
      <c r="EF22" s="379"/>
      <c r="EG22" s="379"/>
      <c r="EH22" s="379"/>
      <c r="EI22" s="379"/>
      <c r="EJ22" s="379"/>
      <c r="EK22" s="379"/>
      <c r="EL22" s="379"/>
      <c r="EM22" s="379"/>
      <c r="EN22" s="379"/>
      <c r="EO22" s="379"/>
      <c r="EP22" s="379"/>
      <c r="EQ22" s="379"/>
      <c r="ER22" s="379"/>
      <c r="ES22" s="379"/>
      <c r="ET22" s="379"/>
      <c r="EU22" s="379"/>
      <c r="EV22" s="379"/>
      <c r="EW22" s="379"/>
      <c r="EX22" s="379"/>
      <c r="EY22" s="379"/>
      <c r="EZ22" s="379"/>
      <c r="FA22" s="379"/>
      <c r="FB22" s="379"/>
      <c r="FC22" s="379"/>
      <c r="FD22" s="379"/>
      <c r="FE22" s="379"/>
      <c r="FF22" s="379"/>
      <c r="FG22" s="379"/>
      <c r="FH22" s="379"/>
      <c r="FI22" s="379"/>
      <c r="FJ22" s="379"/>
      <c r="FK22" s="379"/>
      <c r="FL22" s="379"/>
      <c r="FM22" s="379"/>
      <c r="FN22" s="379"/>
      <c r="FO22" s="379"/>
      <c r="FP22" s="379"/>
      <c r="FQ22" s="379"/>
      <c r="FR22" s="379"/>
      <c r="FS22" s="379"/>
      <c r="FT22" s="379"/>
      <c r="FU22" s="379"/>
      <c r="FV22" s="379"/>
      <c r="FW22" s="379"/>
      <c r="FX22" s="379"/>
      <c r="FY22" s="379"/>
      <c r="FZ22" s="379"/>
      <c r="GA22" s="379"/>
      <c r="GB22" s="379"/>
      <c r="GC22" s="379"/>
      <c r="GD22" s="379"/>
      <c r="GE22" s="379"/>
      <c r="GF22" s="379"/>
      <c r="GG22" s="379"/>
      <c r="GH22" s="379"/>
      <c r="GI22" s="379"/>
      <c r="GJ22" s="379"/>
      <c r="GK22" s="379"/>
      <c r="GL22" s="379"/>
      <c r="GM22" s="379"/>
      <c r="GN22" s="379"/>
      <c r="GO22" s="379"/>
      <c r="GP22" s="379"/>
      <c r="GQ22" s="379"/>
      <c r="GR22" s="379"/>
      <c r="GS22" s="379"/>
      <c r="GT22" s="379"/>
      <c r="GU22" s="379"/>
      <c r="GV22" s="379"/>
      <c r="GW22" s="379"/>
      <c r="GX22" s="379"/>
      <c r="GY22" s="379"/>
      <c r="GZ22" s="379"/>
      <c r="HA22" s="379"/>
      <c r="HB22" s="379"/>
      <c r="HC22" s="379"/>
      <c r="HD22" s="379"/>
      <c r="HE22" s="379"/>
      <c r="HF22" s="379"/>
      <c r="HG22" s="379"/>
      <c r="HH22" s="379"/>
      <c r="HI22" s="379"/>
      <c r="HJ22" s="379"/>
      <c r="HK22" s="379"/>
      <c r="HL22" s="379"/>
      <c r="HM22" s="379"/>
      <c r="HN22" s="379"/>
      <c r="HO22" s="379"/>
      <c r="HP22" s="379"/>
      <c r="HQ22" s="379"/>
      <c r="HR22" s="379"/>
      <c r="HS22" s="379"/>
      <c r="HT22" s="379"/>
      <c r="HU22" s="379"/>
      <c r="HV22" s="379"/>
      <c r="HW22" s="379"/>
      <c r="HX22" s="379"/>
      <c r="HY22" s="379"/>
      <c r="HZ22" s="379"/>
      <c r="IA22" s="379"/>
      <c r="IB22" s="379"/>
      <c r="IC22" s="379"/>
      <c r="ID22" s="379"/>
      <c r="IE22" s="379"/>
      <c r="IF22" s="379"/>
      <c r="IG22" s="379"/>
      <c r="IH22" s="379"/>
      <c r="II22" s="379"/>
      <c r="IJ22" s="379"/>
      <c r="IK22" s="379"/>
      <c r="IL22" s="379"/>
      <c r="IM22" s="379"/>
      <c r="IN22" s="379"/>
      <c r="IO22" s="379"/>
      <c r="IP22" s="379"/>
      <c r="IQ22" s="379"/>
      <c r="IR22" s="379"/>
      <c r="IS22" s="379"/>
      <c r="IT22" s="379"/>
      <c r="IU22" s="379"/>
      <c r="IV22" s="379"/>
    </row>
    <row r="23" spans="1:256" ht="17.5">
      <c r="A23" s="380"/>
      <c r="B23" s="379"/>
      <c r="C23" s="398"/>
      <c r="D23" s="399" t="s">
        <v>613</v>
      </c>
      <c r="E23" s="400" t="s">
        <v>612</v>
      </c>
      <c r="F23" s="400" t="s">
        <v>91</v>
      </c>
      <c r="G23" s="380"/>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79"/>
      <c r="BJ23" s="379"/>
      <c r="BK23" s="379"/>
      <c r="BL23" s="379"/>
      <c r="BM23" s="379"/>
      <c r="BN23" s="379"/>
      <c r="BO23" s="379"/>
      <c r="BP23" s="379"/>
      <c r="BQ23" s="379"/>
      <c r="BR23" s="379"/>
      <c r="BS23" s="379"/>
      <c r="BT23" s="379"/>
      <c r="BU23" s="379"/>
      <c r="BV23" s="379"/>
      <c r="BW23" s="379"/>
      <c r="BX23" s="379"/>
      <c r="BY23" s="379"/>
      <c r="BZ23" s="379"/>
      <c r="CA23" s="379"/>
      <c r="CB23" s="379"/>
      <c r="CC23" s="379"/>
      <c r="CD23" s="379"/>
      <c r="CE23" s="379"/>
      <c r="CF23" s="379"/>
      <c r="CG23" s="379"/>
      <c r="CH23" s="379"/>
      <c r="CI23" s="379"/>
      <c r="CJ23" s="379"/>
      <c r="CK23" s="379"/>
      <c r="CL23" s="379"/>
      <c r="CM23" s="379"/>
      <c r="CN23" s="379"/>
      <c r="CO23" s="379"/>
      <c r="CP23" s="379"/>
      <c r="CQ23" s="379"/>
      <c r="CR23" s="379"/>
      <c r="CS23" s="379"/>
      <c r="CT23" s="379"/>
      <c r="CU23" s="379"/>
      <c r="CV23" s="379"/>
      <c r="CW23" s="379"/>
      <c r="CX23" s="379"/>
      <c r="CY23" s="379"/>
      <c r="CZ23" s="379"/>
      <c r="DA23" s="379"/>
      <c r="DB23" s="379"/>
      <c r="DC23" s="379"/>
      <c r="DD23" s="379"/>
      <c r="DE23" s="379"/>
      <c r="DF23" s="379"/>
      <c r="DG23" s="379"/>
      <c r="DH23" s="379"/>
      <c r="DI23" s="379"/>
      <c r="DJ23" s="379"/>
      <c r="DK23" s="379"/>
      <c r="DL23" s="379"/>
      <c r="DM23" s="379"/>
      <c r="DN23" s="379"/>
      <c r="DO23" s="379"/>
      <c r="DP23" s="379"/>
      <c r="DQ23" s="379"/>
      <c r="DR23" s="379"/>
      <c r="DS23" s="379"/>
      <c r="DT23" s="379"/>
      <c r="DU23" s="379"/>
      <c r="DV23" s="379"/>
      <c r="DW23" s="379"/>
      <c r="DX23" s="379"/>
      <c r="DY23" s="379"/>
      <c r="DZ23" s="379"/>
      <c r="EA23" s="379"/>
      <c r="EB23" s="379"/>
      <c r="EC23" s="379"/>
      <c r="ED23" s="379"/>
      <c r="EE23" s="379"/>
      <c r="EF23" s="379"/>
      <c r="EG23" s="379"/>
      <c r="EH23" s="379"/>
      <c r="EI23" s="379"/>
      <c r="EJ23" s="379"/>
      <c r="EK23" s="379"/>
      <c r="EL23" s="379"/>
      <c r="EM23" s="379"/>
      <c r="EN23" s="379"/>
      <c r="EO23" s="379"/>
      <c r="EP23" s="379"/>
      <c r="EQ23" s="379"/>
      <c r="ER23" s="379"/>
      <c r="ES23" s="379"/>
      <c r="ET23" s="379"/>
      <c r="EU23" s="379"/>
      <c r="EV23" s="379"/>
      <c r="EW23" s="379"/>
      <c r="EX23" s="379"/>
      <c r="EY23" s="379"/>
      <c r="EZ23" s="379"/>
      <c r="FA23" s="379"/>
      <c r="FB23" s="379"/>
      <c r="FC23" s="379"/>
      <c r="FD23" s="379"/>
      <c r="FE23" s="379"/>
      <c r="FF23" s="379"/>
      <c r="FG23" s="379"/>
      <c r="FH23" s="379"/>
      <c r="FI23" s="379"/>
      <c r="FJ23" s="379"/>
      <c r="FK23" s="379"/>
      <c r="FL23" s="379"/>
      <c r="FM23" s="379"/>
      <c r="FN23" s="379"/>
      <c r="FO23" s="379"/>
      <c r="FP23" s="379"/>
      <c r="FQ23" s="379"/>
      <c r="FR23" s="379"/>
      <c r="FS23" s="379"/>
      <c r="FT23" s="379"/>
      <c r="FU23" s="379"/>
      <c r="FV23" s="379"/>
      <c r="FW23" s="379"/>
      <c r="FX23" s="379"/>
      <c r="FY23" s="379"/>
      <c r="FZ23" s="379"/>
      <c r="GA23" s="379"/>
      <c r="GB23" s="379"/>
      <c r="GC23" s="379"/>
      <c r="GD23" s="379"/>
      <c r="GE23" s="379"/>
      <c r="GF23" s="379"/>
      <c r="GG23" s="379"/>
      <c r="GH23" s="379"/>
      <c r="GI23" s="379"/>
      <c r="GJ23" s="379"/>
      <c r="GK23" s="379"/>
      <c r="GL23" s="379"/>
      <c r="GM23" s="379"/>
      <c r="GN23" s="379"/>
      <c r="GO23" s="379"/>
      <c r="GP23" s="379"/>
      <c r="GQ23" s="379"/>
      <c r="GR23" s="379"/>
      <c r="GS23" s="379"/>
      <c r="GT23" s="379"/>
      <c r="GU23" s="379"/>
      <c r="GV23" s="379"/>
      <c r="GW23" s="379"/>
      <c r="GX23" s="379"/>
      <c r="GY23" s="379"/>
      <c r="GZ23" s="379"/>
      <c r="HA23" s="379"/>
      <c r="HB23" s="379"/>
      <c r="HC23" s="379"/>
      <c r="HD23" s="379"/>
      <c r="HE23" s="379"/>
      <c r="HF23" s="379"/>
      <c r="HG23" s="379"/>
      <c r="HH23" s="379"/>
      <c r="HI23" s="379"/>
      <c r="HJ23" s="379"/>
      <c r="HK23" s="379"/>
      <c r="HL23" s="379"/>
      <c r="HM23" s="379"/>
      <c r="HN23" s="379"/>
      <c r="HO23" s="379"/>
      <c r="HP23" s="379"/>
      <c r="HQ23" s="379"/>
      <c r="HR23" s="379"/>
      <c r="HS23" s="379"/>
      <c r="HT23" s="379"/>
      <c r="HU23" s="379"/>
      <c r="HV23" s="379"/>
      <c r="HW23" s="379"/>
      <c r="HX23" s="379"/>
      <c r="HY23" s="379"/>
      <c r="HZ23" s="379"/>
      <c r="IA23" s="379"/>
      <c r="IB23" s="379"/>
      <c r="IC23" s="379"/>
      <c r="ID23" s="379"/>
      <c r="IE23" s="379"/>
      <c r="IF23" s="379"/>
      <c r="IG23" s="379"/>
      <c r="IH23" s="379"/>
      <c r="II23" s="379"/>
      <c r="IJ23" s="379"/>
      <c r="IK23" s="379"/>
      <c r="IL23" s="379"/>
      <c r="IM23" s="379"/>
      <c r="IN23" s="379"/>
      <c r="IO23" s="379"/>
      <c r="IP23" s="379"/>
      <c r="IQ23" s="379"/>
      <c r="IR23" s="379"/>
      <c r="IS23" s="379"/>
      <c r="IT23" s="379"/>
      <c r="IU23" s="379"/>
      <c r="IV23" s="379"/>
    </row>
    <row r="24" spans="1:256" ht="17.5">
      <c r="A24" s="380"/>
      <c r="B24" s="379"/>
      <c r="C24" s="398"/>
      <c r="D24" s="399" t="s">
        <v>30</v>
      </c>
      <c r="E24" s="400"/>
      <c r="F24" s="400"/>
      <c r="G24" s="380"/>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379"/>
      <c r="BA24" s="379"/>
      <c r="BB24" s="379"/>
      <c r="BC24" s="379"/>
      <c r="BD24" s="379"/>
      <c r="BE24" s="379"/>
      <c r="BF24" s="379"/>
      <c r="BG24" s="379"/>
      <c r="BH24" s="379"/>
      <c r="BI24" s="379"/>
      <c r="BJ24" s="379"/>
      <c r="BK24" s="379"/>
      <c r="BL24" s="379"/>
      <c r="BM24" s="379"/>
      <c r="BN24" s="379"/>
      <c r="BO24" s="379"/>
      <c r="BP24" s="379"/>
      <c r="BQ24" s="379"/>
      <c r="BR24" s="379"/>
      <c r="BS24" s="379"/>
      <c r="BT24" s="379"/>
      <c r="BU24" s="379"/>
      <c r="BV24" s="379"/>
      <c r="BW24" s="379"/>
      <c r="BX24" s="379"/>
      <c r="BY24" s="379"/>
      <c r="BZ24" s="379"/>
      <c r="CA24" s="379"/>
      <c r="CB24" s="379"/>
      <c r="CC24" s="379"/>
      <c r="CD24" s="379"/>
      <c r="CE24" s="379"/>
      <c r="CF24" s="379"/>
      <c r="CG24" s="379"/>
      <c r="CH24" s="379"/>
      <c r="CI24" s="379"/>
      <c r="CJ24" s="379"/>
      <c r="CK24" s="379"/>
      <c r="CL24" s="379"/>
      <c r="CM24" s="379"/>
      <c r="CN24" s="379"/>
      <c r="CO24" s="379"/>
      <c r="CP24" s="379"/>
      <c r="CQ24" s="379"/>
      <c r="CR24" s="379"/>
      <c r="CS24" s="379"/>
      <c r="CT24" s="379"/>
      <c r="CU24" s="379"/>
      <c r="CV24" s="379"/>
      <c r="CW24" s="379"/>
      <c r="CX24" s="379"/>
      <c r="CY24" s="379"/>
      <c r="CZ24" s="379"/>
      <c r="DA24" s="379"/>
      <c r="DB24" s="379"/>
      <c r="DC24" s="379"/>
      <c r="DD24" s="379"/>
      <c r="DE24" s="379"/>
      <c r="DF24" s="379"/>
      <c r="DG24" s="379"/>
      <c r="DH24" s="379"/>
      <c r="DI24" s="379"/>
      <c r="DJ24" s="379"/>
      <c r="DK24" s="379"/>
      <c r="DL24" s="379"/>
      <c r="DM24" s="379"/>
      <c r="DN24" s="379"/>
      <c r="DO24" s="379"/>
      <c r="DP24" s="379"/>
      <c r="DQ24" s="379"/>
      <c r="DR24" s="379"/>
      <c r="DS24" s="379"/>
      <c r="DT24" s="379"/>
      <c r="DU24" s="379"/>
      <c r="DV24" s="379"/>
      <c r="DW24" s="379"/>
      <c r="DX24" s="379"/>
      <c r="DY24" s="379"/>
      <c r="DZ24" s="379"/>
      <c r="EA24" s="379"/>
      <c r="EB24" s="379"/>
      <c r="EC24" s="379"/>
      <c r="ED24" s="379"/>
      <c r="EE24" s="379"/>
      <c r="EF24" s="379"/>
      <c r="EG24" s="379"/>
      <c r="EH24" s="379"/>
      <c r="EI24" s="379"/>
      <c r="EJ24" s="379"/>
      <c r="EK24" s="379"/>
      <c r="EL24" s="379"/>
      <c r="EM24" s="379"/>
      <c r="EN24" s="379"/>
      <c r="EO24" s="379"/>
      <c r="EP24" s="379"/>
      <c r="EQ24" s="379"/>
      <c r="ER24" s="379"/>
      <c r="ES24" s="379"/>
      <c r="ET24" s="379"/>
      <c r="EU24" s="379"/>
      <c r="EV24" s="379"/>
      <c r="EW24" s="379"/>
      <c r="EX24" s="379"/>
      <c r="EY24" s="379"/>
      <c r="EZ24" s="379"/>
      <c r="FA24" s="379"/>
      <c r="FB24" s="379"/>
      <c r="FC24" s="379"/>
      <c r="FD24" s="379"/>
      <c r="FE24" s="379"/>
      <c r="FF24" s="379"/>
      <c r="FG24" s="379"/>
      <c r="FH24" s="379"/>
      <c r="FI24" s="379"/>
      <c r="FJ24" s="379"/>
      <c r="FK24" s="379"/>
      <c r="FL24" s="379"/>
      <c r="FM24" s="379"/>
      <c r="FN24" s="379"/>
      <c r="FO24" s="379"/>
      <c r="FP24" s="379"/>
      <c r="FQ24" s="379"/>
      <c r="FR24" s="379"/>
      <c r="FS24" s="379"/>
      <c r="FT24" s="379"/>
      <c r="FU24" s="379"/>
      <c r="FV24" s="379"/>
      <c r="FW24" s="379"/>
      <c r="FX24" s="379"/>
      <c r="FY24" s="379"/>
      <c r="FZ24" s="379"/>
      <c r="GA24" s="379"/>
      <c r="GB24" s="379"/>
      <c r="GC24" s="379"/>
      <c r="GD24" s="379"/>
      <c r="GE24" s="379"/>
      <c r="GF24" s="379"/>
      <c r="GG24" s="379"/>
      <c r="GH24" s="379"/>
      <c r="GI24" s="379"/>
      <c r="GJ24" s="379"/>
      <c r="GK24" s="379"/>
      <c r="GL24" s="379"/>
      <c r="GM24" s="379"/>
      <c r="GN24" s="379"/>
      <c r="GO24" s="379"/>
      <c r="GP24" s="379"/>
      <c r="GQ24" s="379"/>
      <c r="GR24" s="379"/>
      <c r="GS24" s="379"/>
      <c r="GT24" s="379"/>
      <c r="GU24" s="379"/>
      <c r="GV24" s="379"/>
      <c r="GW24" s="379"/>
      <c r="GX24" s="379"/>
      <c r="GY24" s="379"/>
      <c r="GZ24" s="379"/>
      <c r="HA24" s="379"/>
      <c r="HB24" s="379"/>
      <c r="HC24" s="379"/>
      <c r="HD24" s="379"/>
      <c r="HE24" s="379"/>
      <c r="HF24" s="379"/>
      <c r="HG24" s="379"/>
      <c r="HH24" s="379"/>
      <c r="HI24" s="379"/>
      <c r="HJ24" s="379"/>
      <c r="HK24" s="379"/>
      <c r="HL24" s="379"/>
      <c r="HM24" s="379"/>
      <c r="HN24" s="379"/>
      <c r="HO24" s="379"/>
      <c r="HP24" s="379"/>
      <c r="HQ24" s="379"/>
      <c r="HR24" s="379"/>
      <c r="HS24" s="379"/>
      <c r="HT24" s="379"/>
      <c r="HU24" s="379"/>
      <c r="HV24" s="379"/>
      <c r="HW24" s="379"/>
      <c r="HX24" s="379"/>
      <c r="HY24" s="379"/>
      <c r="HZ24" s="379"/>
      <c r="IA24" s="379"/>
      <c r="IB24" s="379"/>
      <c r="IC24" s="379"/>
      <c r="ID24" s="379"/>
      <c r="IE24" s="379"/>
      <c r="IF24" s="379"/>
      <c r="IG24" s="379"/>
      <c r="IH24" s="379"/>
      <c r="II24" s="379"/>
      <c r="IJ24" s="379"/>
      <c r="IK24" s="379"/>
      <c r="IL24" s="379"/>
      <c r="IM24" s="379"/>
      <c r="IN24" s="379"/>
      <c r="IO24" s="379"/>
      <c r="IP24" s="379"/>
      <c r="IQ24" s="379"/>
      <c r="IR24" s="379"/>
      <c r="IS24" s="379"/>
      <c r="IT24" s="379"/>
      <c r="IU24" s="379"/>
      <c r="IV24" s="379"/>
    </row>
    <row r="25" spans="1:256" ht="17.5">
      <c r="A25" s="380"/>
      <c r="B25" s="379"/>
      <c r="C25" s="398"/>
      <c r="D25" s="399" t="s">
        <v>31</v>
      </c>
      <c r="E25" s="400"/>
      <c r="F25" s="400"/>
      <c r="G25" s="380"/>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379"/>
      <c r="CE25" s="379"/>
      <c r="CF25" s="379"/>
      <c r="CG25" s="379"/>
      <c r="CH25" s="379"/>
      <c r="CI25" s="379"/>
      <c r="CJ25" s="379"/>
      <c r="CK25" s="379"/>
      <c r="CL25" s="379"/>
      <c r="CM25" s="379"/>
      <c r="CN25" s="379"/>
      <c r="CO25" s="379"/>
      <c r="CP25" s="379"/>
      <c r="CQ25" s="379"/>
      <c r="CR25" s="379"/>
      <c r="CS25" s="379"/>
      <c r="CT25" s="379"/>
      <c r="CU25" s="379"/>
      <c r="CV25" s="379"/>
      <c r="CW25" s="379"/>
      <c r="CX25" s="379"/>
      <c r="CY25" s="379"/>
      <c r="CZ25" s="379"/>
      <c r="DA25" s="379"/>
      <c r="DB25" s="379"/>
      <c r="DC25" s="379"/>
      <c r="DD25" s="379"/>
      <c r="DE25" s="379"/>
      <c r="DF25" s="379"/>
      <c r="DG25" s="379"/>
      <c r="DH25" s="379"/>
      <c r="DI25" s="379"/>
      <c r="DJ25" s="379"/>
      <c r="DK25" s="379"/>
      <c r="DL25" s="379"/>
      <c r="DM25" s="379"/>
      <c r="DN25" s="379"/>
      <c r="DO25" s="379"/>
      <c r="DP25" s="379"/>
      <c r="DQ25" s="379"/>
      <c r="DR25" s="379"/>
      <c r="DS25" s="379"/>
      <c r="DT25" s="379"/>
      <c r="DU25" s="379"/>
      <c r="DV25" s="379"/>
      <c r="DW25" s="379"/>
      <c r="DX25" s="379"/>
      <c r="DY25" s="379"/>
      <c r="DZ25" s="379"/>
      <c r="EA25" s="379"/>
      <c r="EB25" s="379"/>
      <c r="EC25" s="379"/>
      <c r="ED25" s="379"/>
      <c r="EE25" s="379"/>
      <c r="EF25" s="379"/>
      <c r="EG25" s="379"/>
      <c r="EH25" s="379"/>
      <c r="EI25" s="379"/>
      <c r="EJ25" s="379"/>
      <c r="EK25" s="379"/>
      <c r="EL25" s="379"/>
      <c r="EM25" s="379"/>
      <c r="EN25" s="379"/>
      <c r="EO25" s="379"/>
      <c r="EP25" s="379"/>
      <c r="EQ25" s="379"/>
      <c r="ER25" s="379"/>
      <c r="ES25" s="379"/>
      <c r="ET25" s="379"/>
      <c r="EU25" s="379"/>
      <c r="EV25" s="379"/>
      <c r="EW25" s="379"/>
      <c r="EX25" s="379"/>
      <c r="EY25" s="379"/>
      <c r="EZ25" s="379"/>
      <c r="FA25" s="379"/>
      <c r="FB25" s="379"/>
      <c r="FC25" s="379"/>
      <c r="FD25" s="379"/>
      <c r="FE25" s="379"/>
      <c r="FF25" s="379"/>
      <c r="FG25" s="379"/>
      <c r="FH25" s="379"/>
      <c r="FI25" s="379"/>
      <c r="FJ25" s="379"/>
      <c r="FK25" s="379"/>
      <c r="FL25" s="379"/>
      <c r="FM25" s="379"/>
      <c r="FN25" s="379"/>
      <c r="FO25" s="379"/>
      <c r="FP25" s="379"/>
      <c r="FQ25" s="379"/>
      <c r="FR25" s="379"/>
      <c r="FS25" s="379"/>
      <c r="FT25" s="379"/>
      <c r="FU25" s="379"/>
      <c r="FV25" s="379"/>
      <c r="FW25" s="379"/>
      <c r="FX25" s="379"/>
      <c r="FY25" s="379"/>
      <c r="FZ25" s="379"/>
      <c r="GA25" s="379"/>
      <c r="GB25" s="379"/>
      <c r="GC25" s="379"/>
      <c r="GD25" s="379"/>
      <c r="GE25" s="379"/>
      <c r="GF25" s="379"/>
      <c r="GG25" s="379"/>
      <c r="GH25" s="379"/>
      <c r="GI25" s="379"/>
      <c r="GJ25" s="379"/>
      <c r="GK25" s="379"/>
      <c r="GL25" s="379"/>
      <c r="GM25" s="379"/>
      <c r="GN25" s="379"/>
      <c r="GO25" s="379"/>
      <c r="GP25" s="379"/>
      <c r="GQ25" s="379"/>
      <c r="GR25" s="379"/>
      <c r="GS25" s="379"/>
      <c r="GT25" s="379"/>
      <c r="GU25" s="379"/>
      <c r="GV25" s="379"/>
      <c r="GW25" s="379"/>
      <c r="GX25" s="379"/>
      <c r="GY25" s="379"/>
      <c r="GZ25" s="379"/>
      <c r="HA25" s="379"/>
      <c r="HB25" s="379"/>
      <c r="HC25" s="379"/>
      <c r="HD25" s="379"/>
      <c r="HE25" s="379"/>
      <c r="HF25" s="379"/>
      <c r="HG25" s="379"/>
      <c r="HH25" s="379"/>
      <c r="HI25" s="379"/>
      <c r="HJ25" s="379"/>
      <c r="HK25" s="379"/>
      <c r="HL25" s="379"/>
      <c r="HM25" s="379"/>
      <c r="HN25" s="379"/>
      <c r="HO25" s="379"/>
      <c r="HP25" s="379"/>
      <c r="HQ25" s="379"/>
      <c r="HR25" s="379"/>
      <c r="HS25" s="379"/>
      <c r="HT25" s="379"/>
      <c r="HU25" s="379"/>
      <c r="HV25" s="379"/>
      <c r="HW25" s="379"/>
      <c r="HX25" s="379"/>
      <c r="HY25" s="379"/>
      <c r="HZ25" s="379"/>
      <c r="IA25" s="379"/>
      <c r="IB25" s="379"/>
      <c r="IC25" s="379"/>
      <c r="ID25" s="379"/>
      <c r="IE25" s="379"/>
      <c r="IF25" s="379"/>
      <c r="IG25" s="379"/>
      <c r="IH25" s="379"/>
      <c r="II25" s="379"/>
      <c r="IJ25" s="379"/>
      <c r="IK25" s="379"/>
      <c r="IL25" s="379"/>
      <c r="IM25" s="379"/>
      <c r="IN25" s="379"/>
      <c r="IO25" s="379"/>
      <c r="IP25" s="379"/>
      <c r="IQ25" s="379"/>
      <c r="IR25" s="379"/>
      <c r="IS25" s="379"/>
      <c r="IT25" s="379"/>
      <c r="IU25" s="379"/>
      <c r="IV25" s="379"/>
    </row>
    <row r="26" spans="1:256" ht="17.5">
      <c r="A26" s="380"/>
      <c r="B26" s="379"/>
      <c r="C26" s="398"/>
      <c r="D26" s="399" t="s">
        <v>32</v>
      </c>
      <c r="E26" s="400"/>
      <c r="F26" s="400"/>
      <c r="G26" s="380"/>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AZ26" s="379"/>
      <c r="BA26" s="379"/>
      <c r="BB26" s="379"/>
      <c r="BC26" s="379"/>
      <c r="BD26" s="379"/>
      <c r="BE26" s="379"/>
      <c r="BF26" s="379"/>
      <c r="BG26" s="379"/>
      <c r="BH26" s="379"/>
      <c r="BI26" s="379"/>
      <c r="BJ26" s="379"/>
      <c r="BK26" s="379"/>
      <c r="BL26" s="379"/>
      <c r="BM26" s="379"/>
      <c r="BN26" s="379"/>
      <c r="BO26" s="379"/>
      <c r="BP26" s="379"/>
      <c r="BQ26" s="379"/>
      <c r="BR26" s="379"/>
      <c r="BS26" s="379"/>
      <c r="BT26" s="379"/>
      <c r="BU26" s="379"/>
      <c r="BV26" s="379"/>
      <c r="BW26" s="379"/>
      <c r="BX26" s="379"/>
      <c r="BY26" s="379"/>
      <c r="BZ26" s="379"/>
      <c r="CA26" s="379"/>
      <c r="CB26" s="379"/>
      <c r="CC26" s="379"/>
      <c r="CD26" s="379"/>
      <c r="CE26" s="379"/>
      <c r="CF26" s="379"/>
      <c r="CG26" s="379"/>
      <c r="CH26" s="379"/>
      <c r="CI26" s="379"/>
      <c r="CJ26" s="379"/>
      <c r="CK26" s="379"/>
      <c r="CL26" s="379"/>
      <c r="CM26" s="379"/>
      <c r="CN26" s="379"/>
      <c r="CO26" s="379"/>
      <c r="CP26" s="379"/>
      <c r="CQ26" s="379"/>
      <c r="CR26" s="379"/>
      <c r="CS26" s="379"/>
      <c r="CT26" s="379"/>
      <c r="CU26" s="379"/>
      <c r="CV26" s="379"/>
      <c r="CW26" s="379"/>
      <c r="CX26" s="379"/>
      <c r="CY26" s="379"/>
      <c r="CZ26" s="379"/>
      <c r="DA26" s="379"/>
      <c r="DB26" s="379"/>
      <c r="DC26" s="379"/>
      <c r="DD26" s="379"/>
      <c r="DE26" s="379"/>
      <c r="DF26" s="379"/>
      <c r="DG26" s="379"/>
      <c r="DH26" s="379"/>
      <c r="DI26" s="379"/>
      <c r="DJ26" s="379"/>
      <c r="DK26" s="379"/>
      <c r="DL26" s="379"/>
      <c r="DM26" s="379"/>
      <c r="DN26" s="379"/>
      <c r="DO26" s="379"/>
      <c r="DP26" s="379"/>
      <c r="DQ26" s="379"/>
      <c r="DR26" s="379"/>
      <c r="DS26" s="379"/>
      <c r="DT26" s="379"/>
      <c r="DU26" s="379"/>
      <c r="DV26" s="379"/>
      <c r="DW26" s="379"/>
      <c r="DX26" s="379"/>
      <c r="DY26" s="379"/>
      <c r="DZ26" s="379"/>
      <c r="EA26" s="379"/>
      <c r="EB26" s="379"/>
      <c r="EC26" s="379"/>
      <c r="ED26" s="379"/>
      <c r="EE26" s="379"/>
      <c r="EF26" s="379"/>
      <c r="EG26" s="379"/>
      <c r="EH26" s="379"/>
      <c r="EI26" s="379"/>
      <c r="EJ26" s="379"/>
      <c r="EK26" s="379"/>
      <c r="EL26" s="379"/>
      <c r="EM26" s="379"/>
      <c r="EN26" s="379"/>
      <c r="EO26" s="379"/>
      <c r="EP26" s="379"/>
      <c r="EQ26" s="379"/>
      <c r="ER26" s="379"/>
      <c r="ES26" s="379"/>
      <c r="ET26" s="379"/>
      <c r="EU26" s="379"/>
      <c r="EV26" s="379"/>
      <c r="EW26" s="379"/>
      <c r="EX26" s="379"/>
      <c r="EY26" s="379"/>
      <c r="EZ26" s="379"/>
      <c r="FA26" s="379"/>
      <c r="FB26" s="379"/>
      <c r="FC26" s="379"/>
      <c r="FD26" s="379"/>
      <c r="FE26" s="379"/>
      <c r="FF26" s="379"/>
      <c r="FG26" s="379"/>
      <c r="FH26" s="379"/>
      <c r="FI26" s="379"/>
      <c r="FJ26" s="379"/>
      <c r="FK26" s="379"/>
      <c r="FL26" s="379"/>
      <c r="FM26" s="379"/>
      <c r="FN26" s="379"/>
      <c r="FO26" s="379"/>
      <c r="FP26" s="379"/>
      <c r="FQ26" s="379"/>
      <c r="FR26" s="379"/>
      <c r="FS26" s="379"/>
      <c r="FT26" s="379"/>
      <c r="FU26" s="379"/>
      <c r="FV26" s="379"/>
      <c r="FW26" s="379"/>
      <c r="FX26" s="379"/>
      <c r="FY26" s="379"/>
      <c r="FZ26" s="379"/>
      <c r="GA26" s="379"/>
      <c r="GB26" s="379"/>
      <c r="GC26" s="379"/>
      <c r="GD26" s="379"/>
      <c r="GE26" s="379"/>
      <c r="GF26" s="379"/>
      <c r="GG26" s="379"/>
      <c r="GH26" s="379"/>
      <c r="GI26" s="379"/>
      <c r="GJ26" s="379"/>
      <c r="GK26" s="379"/>
      <c r="GL26" s="379"/>
      <c r="GM26" s="379"/>
      <c r="GN26" s="379"/>
      <c r="GO26" s="379"/>
      <c r="GP26" s="379"/>
      <c r="GQ26" s="379"/>
      <c r="GR26" s="379"/>
      <c r="GS26" s="379"/>
      <c r="GT26" s="379"/>
      <c r="GU26" s="379"/>
      <c r="GV26" s="379"/>
      <c r="GW26" s="379"/>
      <c r="GX26" s="379"/>
      <c r="GY26" s="379"/>
      <c r="GZ26" s="379"/>
      <c r="HA26" s="379"/>
      <c r="HB26" s="379"/>
      <c r="HC26" s="379"/>
      <c r="HD26" s="379"/>
      <c r="HE26" s="379"/>
      <c r="HF26" s="379"/>
      <c r="HG26" s="379"/>
      <c r="HH26" s="379"/>
      <c r="HI26" s="379"/>
      <c r="HJ26" s="379"/>
      <c r="HK26" s="379"/>
      <c r="HL26" s="379"/>
      <c r="HM26" s="379"/>
      <c r="HN26" s="379"/>
      <c r="HO26" s="379"/>
      <c r="HP26" s="379"/>
      <c r="HQ26" s="379"/>
      <c r="HR26" s="379"/>
      <c r="HS26" s="379"/>
      <c r="HT26" s="379"/>
      <c r="HU26" s="379"/>
      <c r="HV26" s="379"/>
      <c r="HW26" s="379"/>
      <c r="HX26" s="379"/>
      <c r="HY26" s="379"/>
      <c r="HZ26" s="379"/>
      <c r="IA26" s="379"/>
      <c r="IB26" s="379"/>
      <c r="IC26" s="379"/>
      <c r="ID26" s="379"/>
      <c r="IE26" s="379"/>
      <c r="IF26" s="379"/>
      <c r="IG26" s="379"/>
      <c r="IH26" s="379"/>
      <c r="II26" s="379"/>
      <c r="IJ26" s="379"/>
      <c r="IK26" s="379"/>
      <c r="IL26" s="379"/>
      <c r="IM26" s="379"/>
      <c r="IN26" s="379"/>
      <c r="IO26" s="379"/>
      <c r="IP26" s="379"/>
      <c r="IQ26" s="379"/>
      <c r="IR26" s="379"/>
      <c r="IS26" s="379"/>
      <c r="IT26" s="379"/>
      <c r="IU26" s="379"/>
      <c r="IV26" s="379"/>
    </row>
    <row r="27" spans="1:256" ht="28">
      <c r="A27" s="380"/>
      <c r="B27" s="379"/>
      <c r="C27" s="398" t="s">
        <v>616</v>
      </c>
      <c r="D27" s="399"/>
      <c r="E27" s="388" t="s">
        <v>617</v>
      </c>
      <c r="F27" s="400"/>
      <c r="G27" s="380"/>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79"/>
      <c r="CA27" s="379"/>
      <c r="CB27" s="379"/>
      <c r="CC27" s="379"/>
      <c r="CD27" s="379"/>
      <c r="CE27" s="379"/>
      <c r="CF27" s="379"/>
      <c r="CG27" s="379"/>
      <c r="CH27" s="379"/>
      <c r="CI27" s="379"/>
      <c r="CJ27" s="379"/>
      <c r="CK27" s="379"/>
      <c r="CL27" s="379"/>
      <c r="CM27" s="379"/>
      <c r="CN27" s="379"/>
      <c r="CO27" s="379"/>
      <c r="CP27" s="379"/>
      <c r="CQ27" s="379"/>
      <c r="CR27" s="379"/>
      <c r="CS27" s="379"/>
      <c r="CT27" s="379"/>
      <c r="CU27" s="379"/>
      <c r="CV27" s="379"/>
      <c r="CW27" s="379"/>
      <c r="CX27" s="379"/>
      <c r="CY27" s="379"/>
      <c r="CZ27" s="379"/>
      <c r="DA27" s="379"/>
      <c r="DB27" s="379"/>
      <c r="DC27" s="379"/>
      <c r="DD27" s="379"/>
      <c r="DE27" s="379"/>
      <c r="DF27" s="379"/>
      <c r="DG27" s="379"/>
      <c r="DH27" s="379"/>
      <c r="DI27" s="379"/>
      <c r="DJ27" s="379"/>
      <c r="DK27" s="379"/>
      <c r="DL27" s="379"/>
      <c r="DM27" s="379"/>
      <c r="DN27" s="379"/>
      <c r="DO27" s="379"/>
      <c r="DP27" s="379"/>
      <c r="DQ27" s="379"/>
      <c r="DR27" s="379"/>
      <c r="DS27" s="379"/>
      <c r="DT27" s="379"/>
      <c r="DU27" s="379"/>
      <c r="DV27" s="379"/>
      <c r="DW27" s="379"/>
      <c r="DX27" s="379"/>
      <c r="DY27" s="379"/>
      <c r="DZ27" s="379"/>
      <c r="EA27" s="379"/>
      <c r="EB27" s="379"/>
      <c r="EC27" s="379"/>
      <c r="ED27" s="379"/>
      <c r="EE27" s="379"/>
      <c r="EF27" s="379"/>
      <c r="EG27" s="379"/>
      <c r="EH27" s="379"/>
      <c r="EI27" s="379"/>
      <c r="EJ27" s="379"/>
      <c r="EK27" s="379"/>
      <c r="EL27" s="379"/>
      <c r="EM27" s="379"/>
      <c r="EN27" s="379"/>
      <c r="EO27" s="379"/>
      <c r="EP27" s="379"/>
      <c r="EQ27" s="379"/>
      <c r="ER27" s="379"/>
      <c r="ES27" s="379"/>
      <c r="ET27" s="379"/>
      <c r="EU27" s="379"/>
      <c r="EV27" s="379"/>
      <c r="EW27" s="379"/>
      <c r="EX27" s="379"/>
      <c r="EY27" s="379"/>
      <c r="EZ27" s="379"/>
      <c r="FA27" s="379"/>
      <c r="FB27" s="379"/>
      <c r="FC27" s="379"/>
      <c r="FD27" s="379"/>
      <c r="FE27" s="379"/>
      <c r="FF27" s="379"/>
      <c r="FG27" s="379"/>
      <c r="FH27" s="379"/>
      <c r="FI27" s="379"/>
      <c r="FJ27" s="379"/>
      <c r="FK27" s="379"/>
      <c r="FL27" s="379"/>
      <c r="FM27" s="379"/>
      <c r="FN27" s="379"/>
      <c r="FO27" s="379"/>
      <c r="FP27" s="379"/>
      <c r="FQ27" s="379"/>
      <c r="FR27" s="379"/>
      <c r="FS27" s="379"/>
      <c r="FT27" s="379"/>
      <c r="FU27" s="379"/>
      <c r="FV27" s="379"/>
      <c r="FW27" s="379"/>
      <c r="FX27" s="379"/>
      <c r="FY27" s="379"/>
      <c r="FZ27" s="379"/>
      <c r="GA27" s="379"/>
      <c r="GB27" s="379"/>
      <c r="GC27" s="379"/>
      <c r="GD27" s="379"/>
      <c r="GE27" s="379"/>
      <c r="GF27" s="379"/>
      <c r="GG27" s="379"/>
      <c r="GH27" s="379"/>
      <c r="GI27" s="379"/>
      <c r="GJ27" s="379"/>
      <c r="GK27" s="379"/>
      <c r="GL27" s="379"/>
      <c r="GM27" s="379"/>
      <c r="GN27" s="379"/>
      <c r="GO27" s="379"/>
      <c r="GP27" s="379"/>
      <c r="GQ27" s="379"/>
      <c r="GR27" s="379"/>
      <c r="GS27" s="379"/>
      <c r="GT27" s="379"/>
      <c r="GU27" s="379"/>
      <c r="GV27" s="379"/>
      <c r="GW27" s="379"/>
      <c r="GX27" s="379"/>
      <c r="GY27" s="379"/>
      <c r="GZ27" s="379"/>
      <c r="HA27" s="379"/>
      <c r="HB27" s="379"/>
      <c r="HC27" s="379"/>
      <c r="HD27" s="379"/>
      <c r="HE27" s="379"/>
      <c r="HF27" s="379"/>
      <c r="HG27" s="379"/>
      <c r="HH27" s="379"/>
      <c r="HI27" s="379"/>
      <c r="HJ27" s="379"/>
      <c r="HK27" s="379"/>
      <c r="HL27" s="379"/>
      <c r="HM27" s="379"/>
      <c r="HN27" s="379"/>
      <c r="HO27" s="379"/>
      <c r="HP27" s="379"/>
      <c r="HQ27" s="379"/>
      <c r="HR27" s="379"/>
      <c r="HS27" s="379"/>
      <c r="HT27" s="379"/>
      <c r="HU27" s="379"/>
      <c r="HV27" s="379"/>
      <c r="HW27" s="379"/>
      <c r="HX27" s="379"/>
      <c r="HY27" s="379"/>
      <c r="HZ27" s="379"/>
      <c r="IA27" s="379"/>
      <c r="IB27" s="379"/>
      <c r="IC27" s="379"/>
      <c r="ID27" s="379"/>
      <c r="IE27" s="379"/>
      <c r="IF27" s="379"/>
      <c r="IG27" s="379"/>
      <c r="IH27" s="379"/>
      <c r="II27" s="379"/>
      <c r="IJ27" s="379"/>
      <c r="IK27" s="379"/>
      <c r="IL27" s="379"/>
      <c r="IM27" s="379"/>
      <c r="IN27" s="379"/>
      <c r="IO27" s="379"/>
      <c r="IP27" s="379"/>
      <c r="IQ27" s="379"/>
      <c r="IR27" s="379"/>
      <c r="IS27" s="379"/>
      <c r="IT27" s="379"/>
      <c r="IU27" s="379"/>
      <c r="IV27" s="379"/>
    </row>
    <row r="28" spans="1:256" ht="17.5">
      <c r="A28" s="380"/>
      <c r="B28" s="379"/>
      <c r="C28" s="398"/>
      <c r="D28" s="399" t="s">
        <v>611</v>
      </c>
      <c r="E28" s="400" t="s">
        <v>612</v>
      </c>
      <c r="F28" s="400" t="s">
        <v>618</v>
      </c>
      <c r="G28" s="380"/>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379"/>
      <c r="BA28" s="379"/>
      <c r="BB28" s="379"/>
      <c r="BC28" s="379"/>
      <c r="BD28" s="379"/>
      <c r="BE28" s="379"/>
      <c r="BF28" s="379"/>
      <c r="BG28" s="379"/>
      <c r="BH28" s="379"/>
      <c r="BI28" s="379"/>
      <c r="BJ28" s="379"/>
      <c r="BK28" s="379"/>
      <c r="BL28" s="379"/>
      <c r="BM28" s="379"/>
      <c r="BN28" s="379"/>
      <c r="BO28" s="379"/>
      <c r="BP28" s="379"/>
      <c r="BQ28" s="379"/>
      <c r="BR28" s="379"/>
      <c r="BS28" s="379"/>
      <c r="BT28" s="379"/>
      <c r="BU28" s="379"/>
      <c r="BV28" s="379"/>
      <c r="BW28" s="379"/>
      <c r="BX28" s="379"/>
      <c r="BY28" s="379"/>
      <c r="BZ28" s="379"/>
      <c r="CA28" s="379"/>
      <c r="CB28" s="379"/>
      <c r="CC28" s="379"/>
      <c r="CD28" s="379"/>
      <c r="CE28" s="379"/>
      <c r="CF28" s="379"/>
      <c r="CG28" s="379"/>
      <c r="CH28" s="379"/>
      <c r="CI28" s="379"/>
      <c r="CJ28" s="379"/>
      <c r="CK28" s="379"/>
      <c r="CL28" s="379"/>
      <c r="CM28" s="379"/>
      <c r="CN28" s="379"/>
      <c r="CO28" s="379"/>
      <c r="CP28" s="379"/>
      <c r="CQ28" s="379"/>
      <c r="CR28" s="379"/>
      <c r="CS28" s="379"/>
      <c r="CT28" s="379"/>
      <c r="CU28" s="379"/>
      <c r="CV28" s="379"/>
      <c r="CW28" s="379"/>
      <c r="CX28" s="379"/>
      <c r="CY28" s="379"/>
      <c r="CZ28" s="379"/>
      <c r="DA28" s="379"/>
      <c r="DB28" s="379"/>
      <c r="DC28" s="379"/>
      <c r="DD28" s="379"/>
      <c r="DE28" s="379"/>
      <c r="DF28" s="379"/>
      <c r="DG28" s="379"/>
      <c r="DH28" s="379"/>
      <c r="DI28" s="379"/>
      <c r="DJ28" s="379"/>
      <c r="DK28" s="379"/>
      <c r="DL28" s="379"/>
      <c r="DM28" s="379"/>
      <c r="DN28" s="379"/>
      <c r="DO28" s="379"/>
      <c r="DP28" s="379"/>
      <c r="DQ28" s="379"/>
      <c r="DR28" s="379"/>
      <c r="DS28" s="379"/>
      <c r="DT28" s="379"/>
      <c r="DU28" s="379"/>
      <c r="DV28" s="379"/>
      <c r="DW28" s="379"/>
      <c r="DX28" s="379"/>
      <c r="DY28" s="379"/>
      <c r="DZ28" s="379"/>
      <c r="EA28" s="379"/>
      <c r="EB28" s="379"/>
      <c r="EC28" s="379"/>
      <c r="ED28" s="379"/>
      <c r="EE28" s="379"/>
      <c r="EF28" s="379"/>
      <c r="EG28" s="379"/>
      <c r="EH28" s="379"/>
      <c r="EI28" s="379"/>
      <c r="EJ28" s="379"/>
      <c r="EK28" s="379"/>
      <c r="EL28" s="379"/>
      <c r="EM28" s="379"/>
      <c r="EN28" s="379"/>
      <c r="EO28" s="379"/>
      <c r="EP28" s="379"/>
      <c r="EQ28" s="379"/>
      <c r="ER28" s="379"/>
      <c r="ES28" s="379"/>
      <c r="ET28" s="379"/>
      <c r="EU28" s="379"/>
      <c r="EV28" s="379"/>
      <c r="EW28" s="379"/>
      <c r="EX28" s="379"/>
      <c r="EY28" s="379"/>
      <c r="EZ28" s="379"/>
      <c r="FA28" s="379"/>
      <c r="FB28" s="379"/>
      <c r="FC28" s="379"/>
      <c r="FD28" s="379"/>
      <c r="FE28" s="379"/>
      <c r="FF28" s="379"/>
      <c r="FG28" s="379"/>
      <c r="FH28" s="379"/>
      <c r="FI28" s="379"/>
      <c r="FJ28" s="379"/>
      <c r="FK28" s="379"/>
      <c r="FL28" s="379"/>
      <c r="FM28" s="379"/>
      <c r="FN28" s="379"/>
      <c r="FO28" s="379"/>
      <c r="FP28" s="379"/>
      <c r="FQ28" s="379"/>
      <c r="FR28" s="379"/>
      <c r="FS28" s="379"/>
      <c r="FT28" s="379"/>
      <c r="FU28" s="379"/>
      <c r="FV28" s="379"/>
      <c r="FW28" s="379"/>
      <c r="FX28" s="379"/>
      <c r="FY28" s="379"/>
      <c r="FZ28" s="379"/>
      <c r="GA28" s="379"/>
      <c r="GB28" s="379"/>
      <c r="GC28" s="379"/>
      <c r="GD28" s="379"/>
      <c r="GE28" s="379"/>
      <c r="GF28" s="379"/>
      <c r="GG28" s="379"/>
      <c r="GH28" s="379"/>
      <c r="GI28" s="379"/>
      <c r="GJ28" s="379"/>
      <c r="GK28" s="379"/>
      <c r="GL28" s="379"/>
      <c r="GM28" s="379"/>
      <c r="GN28" s="379"/>
      <c r="GO28" s="379"/>
      <c r="GP28" s="379"/>
      <c r="GQ28" s="379"/>
      <c r="GR28" s="379"/>
      <c r="GS28" s="379"/>
      <c r="GT28" s="379"/>
      <c r="GU28" s="379"/>
      <c r="GV28" s="379"/>
      <c r="GW28" s="379"/>
      <c r="GX28" s="379"/>
      <c r="GY28" s="379"/>
      <c r="GZ28" s="379"/>
      <c r="HA28" s="379"/>
      <c r="HB28" s="379"/>
      <c r="HC28" s="379"/>
      <c r="HD28" s="379"/>
      <c r="HE28" s="379"/>
      <c r="HF28" s="379"/>
      <c r="HG28" s="379"/>
      <c r="HH28" s="379"/>
      <c r="HI28" s="379"/>
      <c r="HJ28" s="379"/>
      <c r="HK28" s="379"/>
      <c r="HL28" s="379"/>
      <c r="HM28" s="379"/>
      <c r="HN28" s="379"/>
      <c r="HO28" s="379"/>
      <c r="HP28" s="379"/>
      <c r="HQ28" s="379"/>
      <c r="HR28" s="379"/>
      <c r="HS28" s="379"/>
      <c r="HT28" s="379"/>
      <c r="HU28" s="379"/>
      <c r="HV28" s="379"/>
      <c r="HW28" s="379"/>
      <c r="HX28" s="379"/>
      <c r="HY28" s="379"/>
      <c r="HZ28" s="379"/>
      <c r="IA28" s="379"/>
      <c r="IB28" s="379"/>
      <c r="IC28" s="379"/>
      <c r="ID28" s="379"/>
      <c r="IE28" s="379"/>
      <c r="IF28" s="379"/>
      <c r="IG28" s="379"/>
      <c r="IH28" s="379"/>
      <c r="II28" s="379"/>
      <c r="IJ28" s="379"/>
      <c r="IK28" s="379"/>
      <c r="IL28" s="379"/>
      <c r="IM28" s="379"/>
      <c r="IN28" s="379"/>
      <c r="IO28" s="379"/>
      <c r="IP28" s="379"/>
      <c r="IQ28" s="379"/>
      <c r="IR28" s="379"/>
      <c r="IS28" s="379"/>
      <c r="IT28" s="379"/>
      <c r="IU28" s="379"/>
      <c r="IV28" s="379"/>
    </row>
    <row r="29" spans="1:256" ht="17.5">
      <c r="A29" s="380"/>
      <c r="B29" s="379"/>
      <c r="C29" s="398"/>
      <c r="D29" s="399" t="s">
        <v>613</v>
      </c>
      <c r="E29" s="400" t="s">
        <v>612</v>
      </c>
      <c r="F29" s="400" t="s">
        <v>618</v>
      </c>
      <c r="G29" s="380"/>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379"/>
      <c r="BA29" s="379"/>
      <c r="BB29" s="379"/>
      <c r="BC29" s="379"/>
      <c r="BD29" s="379"/>
      <c r="BE29" s="379"/>
      <c r="BF29" s="379"/>
      <c r="BG29" s="379"/>
      <c r="BH29" s="379"/>
      <c r="BI29" s="379"/>
      <c r="BJ29" s="379"/>
      <c r="BK29" s="379"/>
      <c r="BL29" s="379"/>
      <c r="BM29" s="379"/>
      <c r="BN29" s="379"/>
      <c r="BO29" s="379"/>
      <c r="BP29" s="379"/>
      <c r="BQ29" s="379"/>
      <c r="BR29" s="379"/>
      <c r="BS29" s="379"/>
      <c r="BT29" s="379"/>
      <c r="BU29" s="379"/>
      <c r="BV29" s="379"/>
      <c r="BW29" s="379"/>
      <c r="BX29" s="379"/>
      <c r="BY29" s="379"/>
      <c r="BZ29" s="379"/>
      <c r="CA29" s="379"/>
      <c r="CB29" s="379"/>
      <c r="CC29" s="379"/>
      <c r="CD29" s="379"/>
      <c r="CE29" s="379"/>
      <c r="CF29" s="379"/>
      <c r="CG29" s="379"/>
      <c r="CH29" s="379"/>
      <c r="CI29" s="379"/>
      <c r="CJ29" s="379"/>
      <c r="CK29" s="379"/>
      <c r="CL29" s="379"/>
      <c r="CM29" s="379"/>
      <c r="CN29" s="379"/>
      <c r="CO29" s="379"/>
      <c r="CP29" s="379"/>
      <c r="CQ29" s="379"/>
      <c r="CR29" s="379"/>
      <c r="CS29" s="379"/>
      <c r="CT29" s="379"/>
      <c r="CU29" s="379"/>
      <c r="CV29" s="379"/>
      <c r="CW29" s="379"/>
      <c r="CX29" s="379"/>
      <c r="CY29" s="379"/>
      <c r="CZ29" s="379"/>
      <c r="DA29" s="379"/>
      <c r="DB29" s="379"/>
      <c r="DC29" s="379"/>
      <c r="DD29" s="379"/>
      <c r="DE29" s="379"/>
      <c r="DF29" s="379"/>
      <c r="DG29" s="379"/>
      <c r="DH29" s="379"/>
      <c r="DI29" s="379"/>
      <c r="DJ29" s="379"/>
      <c r="DK29" s="379"/>
      <c r="DL29" s="379"/>
      <c r="DM29" s="379"/>
      <c r="DN29" s="379"/>
      <c r="DO29" s="379"/>
      <c r="DP29" s="379"/>
      <c r="DQ29" s="379"/>
      <c r="DR29" s="379"/>
      <c r="DS29" s="379"/>
      <c r="DT29" s="379"/>
      <c r="DU29" s="379"/>
      <c r="DV29" s="379"/>
      <c r="DW29" s="379"/>
      <c r="DX29" s="379"/>
      <c r="DY29" s="379"/>
      <c r="DZ29" s="379"/>
      <c r="EA29" s="379"/>
      <c r="EB29" s="379"/>
      <c r="EC29" s="379"/>
      <c r="ED29" s="379"/>
      <c r="EE29" s="379"/>
      <c r="EF29" s="379"/>
      <c r="EG29" s="379"/>
      <c r="EH29" s="379"/>
      <c r="EI29" s="379"/>
      <c r="EJ29" s="379"/>
      <c r="EK29" s="379"/>
      <c r="EL29" s="379"/>
      <c r="EM29" s="379"/>
      <c r="EN29" s="379"/>
      <c r="EO29" s="379"/>
      <c r="EP29" s="379"/>
      <c r="EQ29" s="379"/>
      <c r="ER29" s="379"/>
      <c r="ES29" s="379"/>
      <c r="ET29" s="379"/>
      <c r="EU29" s="379"/>
      <c r="EV29" s="379"/>
      <c r="EW29" s="379"/>
      <c r="EX29" s="379"/>
      <c r="EY29" s="379"/>
      <c r="EZ29" s="379"/>
      <c r="FA29" s="379"/>
      <c r="FB29" s="379"/>
      <c r="FC29" s="379"/>
      <c r="FD29" s="379"/>
      <c r="FE29" s="379"/>
      <c r="FF29" s="379"/>
      <c r="FG29" s="379"/>
      <c r="FH29" s="379"/>
      <c r="FI29" s="379"/>
      <c r="FJ29" s="379"/>
      <c r="FK29" s="379"/>
      <c r="FL29" s="379"/>
      <c r="FM29" s="379"/>
      <c r="FN29" s="379"/>
      <c r="FO29" s="379"/>
      <c r="FP29" s="379"/>
      <c r="FQ29" s="379"/>
      <c r="FR29" s="379"/>
      <c r="FS29" s="379"/>
      <c r="FT29" s="379"/>
      <c r="FU29" s="379"/>
      <c r="FV29" s="379"/>
      <c r="FW29" s="379"/>
      <c r="FX29" s="379"/>
      <c r="FY29" s="379"/>
      <c r="FZ29" s="379"/>
      <c r="GA29" s="379"/>
      <c r="GB29" s="379"/>
      <c r="GC29" s="379"/>
      <c r="GD29" s="379"/>
      <c r="GE29" s="379"/>
      <c r="GF29" s="379"/>
      <c r="GG29" s="379"/>
      <c r="GH29" s="379"/>
      <c r="GI29" s="379"/>
      <c r="GJ29" s="379"/>
      <c r="GK29" s="379"/>
      <c r="GL29" s="379"/>
      <c r="GM29" s="379"/>
      <c r="GN29" s="379"/>
      <c r="GO29" s="379"/>
      <c r="GP29" s="379"/>
      <c r="GQ29" s="379"/>
      <c r="GR29" s="379"/>
      <c r="GS29" s="379"/>
      <c r="GT29" s="379"/>
      <c r="GU29" s="379"/>
      <c r="GV29" s="379"/>
      <c r="GW29" s="379"/>
      <c r="GX29" s="379"/>
      <c r="GY29" s="379"/>
      <c r="GZ29" s="379"/>
      <c r="HA29" s="379"/>
      <c r="HB29" s="379"/>
      <c r="HC29" s="379"/>
      <c r="HD29" s="379"/>
      <c r="HE29" s="379"/>
      <c r="HF29" s="379"/>
      <c r="HG29" s="379"/>
      <c r="HH29" s="379"/>
      <c r="HI29" s="379"/>
      <c r="HJ29" s="379"/>
      <c r="HK29" s="379"/>
      <c r="HL29" s="379"/>
      <c r="HM29" s="379"/>
      <c r="HN29" s="379"/>
      <c r="HO29" s="379"/>
      <c r="HP29" s="379"/>
      <c r="HQ29" s="379"/>
      <c r="HR29" s="379"/>
      <c r="HS29" s="379"/>
      <c r="HT29" s="379"/>
      <c r="HU29" s="379"/>
      <c r="HV29" s="379"/>
      <c r="HW29" s="379"/>
      <c r="HX29" s="379"/>
      <c r="HY29" s="379"/>
      <c r="HZ29" s="379"/>
      <c r="IA29" s="379"/>
      <c r="IB29" s="379"/>
      <c r="IC29" s="379"/>
      <c r="ID29" s="379"/>
      <c r="IE29" s="379"/>
      <c r="IF29" s="379"/>
      <c r="IG29" s="379"/>
      <c r="IH29" s="379"/>
      <c r="II29" s="379"/>
      <c r="IJ29" s="379"/>
      <c r="IK29" s="379"/>
      <c r="IL29" s="379"/>
      <c r="IM29" s="379"/>
      <c r="IN29" s="379"/>
      <c r="IO29" s="379"/>
      <c r="IP29" s="379"/>
      <c r="IQ29" s="379"/>
      <c r="IR29" s="379"/>
      <c r="IS29" s="379"/>
      <c r="IT29" s="379"/>
      <c r="IU29" s="379"/>
      <c r="IV29" s="379"/>
    </row>
    <row r="30" spans="1:256" ht="17.5">
      <c r="A30" s="380"/>
      <c r="B30" s="379"/>
      <c r="C30" s="398"/>
      <c r="D30" s="399" t="s">
        <v>30</v>
      </c>
      <c r="E30" s="400"/>
      <c r="F30" s="400"/>
      <c r="G30" s="380"/>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c r="BF30" s="379"/>
      <c r="BG30" s="379"/>
      <c r="BH30" s="379"/>
      <c r="BI30" s="379"/>
      <c r="BJ30" s="379"/>
      <c r="BK30" s="379"/>
      <c r="BL30" s="379"/>
      <c r="BM30" s="379"/>
      <c r="BN30" s="379"/>
      <c r="BO30" s="379"/>
      <c r="BP30" s="379"/>
      <c r="BQ30" s="379"/>
      <c r="BR30" s="379"/>
      <c r="BS30" s="379"/>
      <c r="BT30" s="379"/>
      <c r="BU30" s="379"/>
      <c r="BV30" s="379"/>
      <c r="BW30" s="379"/>
      <c r="BX30" s="379"/>
      <c r="BY30" s="379"/>
      <c r="BZ30" s="379"/>
      <c r="CA30" s="379"/>
      <c r="CB30" s="379"/>
      <c r="CC30" s="379"/>
      <c r="CD30" s="379"/>
      <c r="CE30" s="379"/>
      <c r="CF30" s="379"/>
      <c r="CG30" s="379"/>
      <c r="CH30" s="379"/>
      <c r="CI30" s="379"/>
      <c r="CJ30" s="379"/>
      <c r="CK30" s="379"/>
      <c r="CL30" s="379"/>
      <c r="CM30" s="379"/>
      <c r="CN30" s="379"/>
      <c r="CO30" s="379"/>
      <c r="CP30" s="379"/>
      <c r="CQ30" s="379"/>
      <c r="CR30" s="379"/>
      <c r="CS30" s="379"/>
      <c r="CT30" s="379"/>
      <c r="CU30" s="379"/>
      <c r="CV30" s="379"/>
      <c r="CW30" s="379"/>
      <c r="CX30" s="379"/>
      <c r="CY30" s="379"/>
      <c r="CZ30" s="379"/>
      <c r="DA30" s="379"/>
      <c r="DB30" s="379"/>
      <c r="DC30" s="379"/>
      <c r="DD30" s="379"/>
      <c r="DE30" s="379"/>
      <c r="DF30" s="379"/>
      <c r="DG30" s="379"/>
      <c r="DH30" s="379"/>
      <c r="DI30" s="379"/>
      <c r="DJ30" s="379"/>
      <c r="DK30" s="379"/>
      <c r="DL30" s="379"/>
      <c r="DM30" s="379"/>
      <c r="DN30" s="379"/>
      <c r="DO30" s="379"/>
      <c r="DP30" s="379"/>
      <c r="DQ30" s="379"/>
      <c r="DR30" s="379"/>
      <c r="DS30" s="379"/>
      <c r="DT30" s="379"/>
      <c r="DU30" s="379"/>
      <c r="DV30" s="379"/>
      <c r="DW30" s="379"/>
      <c r="DX30" s="379"/>
      <c r="DY30" s="379"/>
      <c r="DZ30" s="379"/>
      <c r="EA30" s="379"/>
      <c r="EB30" s="379"/>
      <c r="EC30" s="379"/>
      <c r="ED30" s="379"/>
      <c r="EE30" s="379"/>
      <c r="EF30" s="379"/>
      <c r="EG30" s="379"/>
      <c r="EH30" s="379"/>
      <c r="EI30" s="379"/>
      <c r="EJ30" s="379"/>
      <c r="EK30" s="379"/>
      <c r="EL30" s="379"/>
      <c r="EM30" s="379"/>
      <c r="EN30" s="379"/>
      <c r="EO30" s="379"/>
      <c r="EP30" s="379"/>
      <c r="EQ30" s="379"/>
      <c r="ER30" s="379"/>
      <c r="ES30" s="379"/>
      <c r="ET30" s="379"/>
      <c r="EU30" s="379"/>
      <c r="EV30" s="379"/>
      <c r="EW30" s="379"/>
      <c r="EX30" s="379"/>
      <c r="EY30" s="379"/>
      <c r="EZ30" s="379"/>
      <c r="FA30" s="379"/>
      <c r="FB30" s="379"/>
      <c r="FC30" s="379"/>
      <c r="FD30" s="379"/>
      <c r="FE30" s="379"/>
      <c r="FF30" s="379"/>
      <c r="FG30" s="379"/>
      <c r="FH30" s="379"/>
      <c r="FI30" s="379"/>
      <c r="FJ30" s="379"/>
      <c r="FK30" s="379"/>
      <c r="FL30" s="379"/>
      <c r="FM30" s="379"/>
      <c r="FN30" s="379"/>
      <c r="FO30" s="379"/>
      <c r="FP30" s="379"/>
      <c r="FQ30" s="379"/>
      <c r="FR30" s="379"/>
      <c r="FS30" s="379"/>
      <c r="FT30" s="379"/>
      <c r="FU30" s="379"/>
      <c r="FV30" s="379"/>
      <c r="FW30" s="379"/>
      <c r="FX30" s="379"/>
      <c r="FY30" s="379"/>
      <c r="FZ30" s="379"/>
      <c r="GA30" s="379"/>
      <c r="GB30" s="379"/>
      <c r="GC30" s="379"/>
      <c r="GD30" s="379"/>
      <c r="GE30" s="379"/>
      <c r="GF30" s="379"/>
      <c r="GG30" s="379"/>
      <c r="GH30" s="379"/>
      <c r="GI30" s="379"/>
      <c r="GJ30" s="379"/>
      <c r="GK30" s="379"/>
      <c r="GL30" s="379"/>
      <c r="GM30" s="379"/>
      <c r="GN30" s="379"/>
      <c r="GO30" s="379"/>
      <c r="GP30" s="379"/>
      <c r="GQ30" s="379"/>
      <c r="GR30" s="379"/>
      <c r="GS30" s="379"/>
      <c r="GT30" s="379"/>
      <c r="GU30" s="379"/>
      <c r="GV30" s="379"/>
      <c r="GW30" s="379"/>
      <c r="GX30" s="379"/>
      <c r="GY30" s="379"/>
      <c r="GZ30" s="379"/>
      <c r="HA30" s="379"/>
      <c r="HB30" s="379"/>
      <c r="HC30" s="379"/>
      <c r="HD30" s="379"/>
      <c r="HE30" s="379"/>
      <c r="HF30" s="379"/>
      <c r="HG30" s="379"/>
      <c r="HH30" s="379"/>
      <c r="HI30" s="379"/>
      <c r="HJ30" s="379"/>
      <c r="HK30" s="379"/>
      <c r="HL30" s="379"/>
      <c r="HM30" s="379"/>
      <c r="HN30" s="379"/>
      <c r="HO30" s="379"/>
      <c r="HP30" s="379"/>
      <c r="HQ30" s="379"/>
      <c r="HR30" s="379"/>
      <c r="HS30" s="379"/>
      <c r="HT30" s="379"/>
      <c r="HU30" s="379"/>
      <c r="HV30" s="379"/>
      <c r="HW30" s="379"/>
      <c r="HX30" s="379"/>
      <c r="HY30" s="379"/>
      <c r="HZ30" s="379"/>
      <c r="IA30" s="379"/>
      <c r="IB30" s="379"/>
      <c r="IC30" s="379"/>
      <c r="ID30" s="379"/>
      <c r="IE30" s="379"/>
      <c r="IF30" s="379"/>
      <c r="IG30" s="379"/>
      <c r="IH30" s="379"/>
      <c r="II30" s="379"/>
      <c r="IJ30" s="379"/>
      <c r="IK30" s="379"/>
      <c r="IL30" s="379"/>
      <c r="IM30" s="379"/>
      <c r="IN30" s="379"/>
      <c r="IO30" s="379"/>
      <c r="IP30" s="379"/>
      <c r="IQ30" s="379"/>
      <c r="IR30" s="379"/>
      <c r="IS30" s="379"/>
      <c r="IT30" s="379"/>
      <c r="IU30" s="379"/>
      <c r="IV30" s="379"/>
    </row>
    <row r="31" spans="1:256" ht="17.5">
      <c r="A31" s="380"/>
      <c r="B31" s="379"/>
      <c r="C31" s="398"/>
      <c r="D31" s="399" t="s">
        <v>31</v>
      </c>
      <c r="E31" s="400"/>
      <c r="F31" s="400"/>
      <c r="G31" s="380"/>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79"/>
      <c r="AY31" s="379"/>
      <c r="AZ31" s="379"/>
      <c r="BA31" s="379"/>
      <c r="BB31" s="379"/>
      <c r="BC31" s="379"/>
      <c r="BD31" s="379"/>
      <c r="BE31" s="379"/>
      <c r="BF31" s="379"/>
      <c r="BG31" s="379"/>
      <c r="BH31" s="379"/>
      <c r="BI31" s="379"/>
      <c r="BJ31" s="379"/>
      <c r="BK31" s="379"/>
      <c r="BL31" s="379"/>
      <c r="BM31" s="379"/>
      <c r="BN31" s="379"/>
      <c r="BO31" s="379"/>
      <c r="BP31" s="379"/>
      <c r="BQ31" s="379"/>
      <c r="BR31" s="379"/>
      <c r="BS31" s="379"/>
      <c r="BT31" s="379"/>
      <c r="BU31" s="379"/>
      <c r="BV31" s="379"/>
      <c r="BW31" s="379"/>
      <c r="BX31" s="379"/>
      <c r="BY31" s="379"/>
      <c r="BZ31" s="379"/>
      <c r="CA31" s="379"/>
      <c r="CB31" s="379"/>
      <c r="CC31" s="379"/>
      <c r="CD31" s="379"/>
      <c r="CE31" s="379"/>
      <c r="CF31" s="379"/>
      <c r="CG31" s="379"/>
      <c r="CH31" s="379"/>
      <c r="CI31" s="379"/>
      <c r="CJ31" s="379"/>
      <c r="CK31" s="379"/>
      <c r="CL31" s="379"/>
      <c r="CM31" s="379"/>
      <c r="CN31" s="379"/>
      <c r="CO31" s="379"/>
      <c r="CP31" s="379"/>
      <c r="CQ31" s="379"/>
      <c r="CR31" s="379"/>
      <c r="CS31" s="379"/>
      <c r="CT31" s="379"/>
      <c r="CU31" s="379"/>
      <c r="CV31" s="379"/>
      <c r="CW31" s="379"/>
      <c r="CX31" s="379"/>
      <c r="CY31" s="379"/>
      <c r="CZ31" s="379"/>
      <c r="DA31" s="379"/>
      <c r="DB31" s="379"/>
      <c r="DC31" s="379"/>
      <c r="DD31" s="379"/>
      <c r="DE31" s="379"/>
      <c r="DF31" s="379"/>
      <c r="DG31" s="379"/>
      <c r="DH31" s="379"/>
      <c r="DI31" s="379"/>
      <c r="DJ31" s="379"/>
      <c r="DK31" s="379"/>
      <c r="DL31" s="379"/>
      <c r="DM31" s="379"/>
      <c r="DN31" s="379"/>
      <c r="DO31" s="379"/>
      <c r="DP31" s="379"/>
      <c r="DQ31" s="379"/>
      <c r="DR31" s="379"/>
      <c r="DS31" s="379"/>
      <c r="DT31" s="379"/>
      <c r="DU31" s="379"/>
      <c r="DV31" s="379"/>
      <c r="DW31" s="379"/>
      <c r="DX31" s="379"/>
      <c r="DY31" s="379"/>
      <c r="DZ31" s="379"/>
      <c r="EA31" s="379"/>
      <c r="EB31" s="379"/>
      <c r="EC31" s="379"/>
      <c r="ED31" s="379"/>
      <c r="EE31" s="379"/>
      <c r="EF31" s="379"/>
      <c r="EG31" s="379"/>
      <c r="EH31" s="379"/>
      <c r="EI31" s="379"/>
      <c r="EJ31" s="379"/>
      <c r="EK31" s="379"/>
      <c r="EL31" s="379"/>
      <c r="EM31" s="379"/>
      <c r="EN31" s="379"/>
      <c r="EO31" s="379"/>
      <c r="EP31" s="379"/>
      <c r="EQ31" s="379"/>
      <c r="ER31" s="379"/>
      <c r="ES31" s="379"/>
      <c r="ET31" s="379"/>
      <c r="EU31" s="379"/>
      <c r="EV31" s="379"/>
      <c r="EW31" s="379"/>
      <c r="EX31" s="379"/>
      <c r="EY31" s="379"/>
      <c r="EZ31" s="379"/>
      <c r="FA31" s="379"/>
      <c r="FB31" s="379"/>
      <c r="FC31" s="379"/>
      <c r="FD31" s="379"/>
      <c r="FE31" s="379"/>
      <c r="FF31" s="379"/>
      <c r="FG31" s="379"/>
      <c r="FH31" s="379"/>
      <c r="FI31" s="379"/>
      <c r="FJ31" s="379"/>
      <c r="FK31" s="379"/>
      <c r="FL31" s="379"/>
      <c r="FM31" s="379"/>
      <c r="FN31" s="379"/>
      <c r="FO31" s="379"/>
      <c r="FP31" s="379"/>
      <c r="FQ31" s="379"/>
      <c r="FR31" s="379"/>
      <c r="FS31" s="379"/>
      <c r="FT31" s="379"/>
      <c r="FU31" s="379"/>
      <c r="FV31" s="379"/>
      <c r="FW31" s="379"/>
      <c r="FX31" s="379"/>
      <c r="FY31" s="379"/>
      <c r="FZ31" s="379"/>
      <c r="GA31" s="379"/>
      <c r="GB31" s="379"/>
      <c r="GC31" s="379"/>
      <c r="GD31" s="379"/>
      <c r="GE31" s="379"/>
      <c r="GF31" s="379"/>
      <c r="GG31" s="379"/>
      <c r="GH31" s="379"/>
      <c r="GI31" s="379"/>
      <c r="GJ31" s="379"/>
      <c r="GK31" s="379"/>
      <c r="GL31" s="379"/>
      <c r="GM31" s="379"/>
      <c r="GN31" s="379"/>
      <c r="GO31" s="379"/>
      <c r="GP31" s="379"/>
      <c r="GQ31" s="379"/>
      <c r="GR31" s="379"/>
      <c r="GS31" s="379"/>
      <c r="GT31" s="379"/>
      <c r="GU31" s="379"/>
      <c r="GV31" s="379"/>
      <c r="GW31" s="379"/>
      <c r="GX31" s="379"/>
      <c r="GY31" s="379"/>
      <c r="GZ31" s="379"/>
      <c r="HA31" s="379"/>
      <c r="HB31" s="379"/>
      <c r="HC31" s="379"/>
      <c r="HD31" s="379"/>
      <c r="HE31" s="379"/>
      <c r="HF31" s="379"/>
      <c r="HG31" s="379"/>
      <c r="HH31" s="379"/>
      <c r="HI31" s="379"/>
      <c r="HJ31" s="379"/>
      <c r="HK31" s="379"/>
      <c r="HL31" s="379"/>
      <c r="HM31" s="379"/>
      <c r="HN31" s="379"/>
      <c r="HO31" s="379"/>
      <c r="HP31" s="379"/>
      <c r="HQ31" s="379"/>
      <c r="HR31" s="379"/>
      <c r="HS31" s="379"/>
      <c r="HT31" s="379"/>
      <c r="HU31" s="379"/>
      <c r="HV31" s="379"/>
      <c r="HW31" s="379"/>
      <c r="HX31" s="379"/>
      <c r="HY31" s="379"/>
      <c r="HZ31" s="379"/>
      <c r="IA31" s="379"/>
      <c r="IB31" s="379"/>
      <c r="IC31" s="379"/>
      <c r="ID31" s="379"/>
      <c r="IE31" s="379"/>
      <c r="IF31" s="379"/>
      <c r="IG31" s="379"/>
      <c r="IH31" s="379"/>
      <c r="II31" s="379"/>
      <c r="IJ31" s="379"/>
      <c r="IK31" s="379"/>
      <c r="IL31" s="379"/>
      <c r="IM31" s="379"/>
      <c r="IN31" s="379"/>
      <c r="IO31" s="379"/>
      <c r="IP31" s="379"/>
      <c r="IQ31" s="379"/>
      <c r="IR31" s="379"/>
      <c r="IS31" s="379"/>
      <c r="IT31" s="379"/>
      <c r="IU31" s="379"/>
      <c r="IV31" s="379"/>
    </row>
    <row r="32" spans="1:256" ht="17.5">
      <c r="A32" s="380"/>
      <c r="B32" s="379"/>
      <c r="C32" s="398"/>
      <c r="D32" s="399" t="s">
        <v>32</v>
      </c>
      <c r="E32" s="400"/>
      <c r="F32" s="400"/>
      <c r="G32" s="380"/>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c r="BF32" s="379"/>
      <c r="BG32" s="379"/>
      <c r="BH32" s="379"/>
      <c r="BI32" s="379"/>
      <c r="BJ32" s="379"/>
      <c r="BK32" s="379"/>
      <c r="BL32" s="379"/>
      <c r="BM32" s="379"/>
      <c r="BN32" s="379"/>
      <c r="BO32" s="379"/>
      <c r="BP32" s="379"/>
      <c r="BQ32" s="379"/>
      <c r="BR32" s="379"/>
      <c r="BS32" s="379"/>
      <c r="BT32" s="379"/>
      <c r="BU32" s="379"/>
      <c r="BV32" s="379"/>
      <c r="BW32" s="379"/>
      <c r="BX32" s="379"/>
      <c r="BY32" s="379"/>
      <c r="BZ32" s="379"/>
      <c r="CA32" s="379"/>
      <c r="CB32" s="379"/>
      <c r="CC32" s="379"/>
      <c r="CD32" s="379"/>
      <c r="CE32" s="379"/>
      <c r="CF32" s="379"/>
      <c r="CG32" s="379"/>
      <c r="CH32" s="379"/>
      <c r="CI32" s="379"/>
      <c r="CJ32" s="379"/>
      <c r="CK32" s="379"/>
      <c r="CL32" s="379"/>
      <c r="CM32" s="379"/>
      <c r="CN32" s="379"/>
      <c r="CO32" s="379"/>
      <c r="CP32" s="379"/>
      <c r="CQ32" s="379"/>
      <c r="CR32" s="379"/>
      <c r="CS32" s="379"/>
      <c r="CT32" s="379"/>
      <c r="CU32" s="379"/>
      <c r="CV32" s="379"/>
      <c r="CW32" s="379"/>
      <c r="CX32" s="379"/>
      <c r="CY32" s="379"/>
      <c r="CZ32" s="379"/>
      <c r="DA32" s="379"/>
      <c r="DB32" s="379"/>
      <c r="DC32" s="379"/>
      <c r="DD32" s="379"/>
      <c r="DE32" s="379"/>
      <c r="DF32" s="379"/>
      <c r="DG32" s="379"/>
      <c r="DH32" s="379"/>
      <c r="DI32" s="379"/>
      <c r="DJ32" s="379"/>
      <c r="DK32" s="379"/>
      <c r="DL32" s="379"/>
      <c r="DM32" s="379"/>
      <c r="DN32" s="379"/>
      <c r="DO32" s="379"/>
      <c r="DP32" s="379"/>
      <c r="DQ32" s="379"/>
      <c r="DR32" s="379"/>
      <c r="DS32" s="379"/>
      <c r="DT32" s="379"/>
      <c r="DU32" s="379"/>
      <c r="DV32" s="379"/>
      <c r="DW32" s="379"/>
      <c r="DX32" s="379"/>
      <c r="DY32" s="379"/>
      <c r="DZ32" s="379"/>
      <c r="EA32" s="379"/>
      <c r="EB32" s="379"/>
      <c r="EC32" s="379"/>
      <c r="ED32" s="379"/>
      <c r="EE32" s="379"/>
      <c r="EF32" s="379"/>
      <c r="EG32" s="379"/>
      <c r="EH32" s="379"/>
      <c r="EI32" s="379"/>
      <c r="EJ32" s="379"/>
      <c r="EK32" s="379"/>
      <c r="EL32" s="379"/>
      <c r="EM32" s="379"/>
      <c r="EN32" s="379"/>
      <c r="EO32" s="379"/>
      <c r="EP32" s="379"/>
      <c r="EQ32" s="379"/>
      <c r="ER32" s="379"/>
      <c r="ES32" s="379"/>
      <c r="ET32" s="379"/>
      <c r="EU32" s="379"/>
      <c r="EV32" s="379"/>
      <c r="EW32" s="379"/>
      <c r="EX32" s="379"/>
      <c r="EY32" s="379"/>
      <c r="EZ32" s="379"/>
      <c r="FA32" s="379"/>
      <c r="FB32" s="379"/>
      <c r="FC32" s="379"/>
      <c r="FD32" s="379"/>
      <c r="FE32" s="379"/>
      <c r="FF32" s="379"/>
      <c r="FG32" s="379"/>
      <c r="FH32" s="379"/>
      <c r="FI32" s="379"/>
      <c r="FJ32" s="379"/>
      <c r="FK32" s="379"/>
      <c r="FL32" s="379"/>
      <c r="FM32" s="379"/>
      <c r="FN32" s="379"/>
      <c r="FO32" s="379"/>
      <c r="FP32" s="379"/>
      <c r="FQ32" s="379"/>
      <c r="FR32" s="379"/>
      <c r="FS32" s="379"/>
      <c r="FT32" s="379"/>
      <c r="FU32" s="379"/>
      <c r="FV32" s="379"/>
      <c r="FW32" s="379"/>
      <c r="FX32" s="379"/>
      <c r="FY32" s="379"/>
      <c r="FZ32" s="379"/>
      <c r="GA32" s="379"/>
      <c r="GB32" s="379"/>
      <c r="GC32" s="379"/>
      <c r="GD32" s="379"/>
      <c r="GE32" s="379"/>
      <c r="GF32" s="379"/>
      <c r="GG32" s="379"/>
      <c r="GH32" s="379"/>
      <c r="GI32" s="379"/>
      <c r="GJ32" s="379"/>
      <c r="GK32" s="379"/>
      <c r="GL32" s="379"/>
      <c r="GM32" s="379"/>
      <c r="GN32" s="379"/>
      <c r="GO32" s="379"/>
      <c r="GP32" s="379"/>
      <c r="GQ32" s="379"/>
      <c r="GR32" s="379"/>
      <c r="GS32" s="379"/>
      <c r="GT32" s="379"/>
      <c r="GU32" s="379"/>
      <c r="GV32" s="379"/>
      <c r="GW32" s="379"/>
      <c r="GX32" s="379"/>
      <c r="GY32" s="379"/>
      <c r="GZ32" s="379"/>
      <c r="HA32" s="379"/>
      <c r="HB32" s="379"/>
      <c r="HC32" s="379"/>
      <c r="HD32" s="379"/>
      <c r="HE32" s="379"/>
      <c r="HF32" s="379"/>
      <c r="HG32" s="379"/>
      <c r="HH32" s="379"/>
      <c r="HI32" s="379"/>
      <c r="HJ32" s="379"/>
      <c r="HK32" s="379"/>
      <c r="HL32" s="379"/>
      <c r="HM32" s="379"/>
      <c r="HN32" s="379"/>
      <c r="HO32" s="379"/>
      <c r="HP32" s="379"/>
      <c r="HQ32" s="379"/>
      <c r="HR32" s="379"/>
      <c r="HS32" s="379"/>
      <c r="HT32" s="379"/>
      <c r="HU32" s="379"/>
      <c r="HV32" s="379"/>
      <c r="HW32" s="379"/>
      <c r="HX32" s="379"/>
      <c r="HY32" s="379"/>
      <c r="HZ32" s="379"/>
      <c r="IA32" s="379"/>
      <c r="IB32" s="379"/>
      <c r="IC32" s="379"/>
      <c r="ID32" s="379"/>
      <c r="IE32" s="379"/>
      <c r="IF32" s="379"/>
      <c r="IG32" s="379"/>
      <c r="IH32" s="379"/>
      <c r="II32" s="379"/>
      <c r="IJ32" s="379"/>
      <c r="IK32" s="379"/>
      <c r="IL32" s="379"/>
      <c r="IM32" s="379"/>
      <c r="IN32" s="379"/>
      <c r="IO32" s="379"/>
      <c r="IP32" s="379"/>
      <c r="IQ32" s="379"/>
      <c r="IR32" s="379"/>
      <c r="IS32" s="379"/>
      <c r="IT32" s="379"/>
      <c r="IU32" s="379"/>
      <c r="IV32" s="379"/>
    </row>
    <row r="34" spans="1:256" ht="30">
      <c r="A34" s="405" t="s">
        <v>619</v>
      </c>
      <c r="B34" s="405" t="s">
        <v>620</v>
      </c>
      <c r="C34" s="406" t="s">
        <v>621</v>
      </c>
      <c r="D34" s="406" t="s">
        <v>622</v>
      </c>
      <c r="E34" s="405" t="s">
        <v>623</v>
      </c>
      <c r="F34" s="407" t="s">
        <v>624</v>
      </c>
      <c r="G34" s="405" t="s">
        <v>625</v>
      </c>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8"/>
      <c r="BI34" s="408"/>
      <c r="BJ34" s="408"/>
      <c r="BK34" s="408"/>
      <c r="BL34" s="408"/>
      <c r="BM34" s="408"/>
      <c r="BN34" s="408"/>
      <c r="BO34" s="408"/>
      <c r="BP34" s="408"/>
      <c r="BQ34" s="408"/>
      <c r="BR34" s="408"/>
      <c r="BS34" s="408"/>
      <c r="BT34" s="408"/>
      <c r="BU34" s="408"/>
      <c r="BV34" s="408"/>
      <c r="BW34" s="408"/>
      <c r="BX34" s="408"/>
      <c r="BY34" s="408"/>
      <c r="BZ34" s="408"/>
      <c r="CA34" s="408"/>
      <c r="CB34" s="408"/>
      <c r="CC34" s="408"/>
      <c r="CD34" s="408"/>
      <c r="CE34" s="408"/>
      <c r="CF34" s="408"/>
      <c r="CG34" s="408"/>
      <c r="CH34" s="408"/>
      <c r="CI34" s="408"/>
      <c r="CJ34" s="408"/>
      <c r="CK34" s="408"/>
      <c r="CL34" s="408"/>
      <c r="CM34" s="408"/>
      <c r="CN34" s="408"/>
      <c r="CO34" s="408"/>
      <c r="CP34" s="408"/>
      <c r="CQ34" s="408"/>
      <c r="CR34" s="408"/>
      <c r="CS34" s="408"/>
      <c r="CT34" s="408"/>
      <c r="CU34" s="408"/>
      <c r="CV34" s="408"/>
      <c r="CW34" s="408"/>
      <c r="CX34" s="408"/>
      <c r="CY34" s="408"/>
      <c r="CZ34" s="408"/>
      <c r="DA34" s="408"/>
      <c r="DB34" s="408"/>
      <c r="DC34" s="408"/>
      <c r="DD34" s="408"/>
      <c r="DE34" s="408"/>
      <c r="DF34" s="408"/>
      <c r="DG34" s="408"/>
      <c r="DH34" s="408"/>
      <c r="DI34" s="408"/>
      <c r="DJ34" s="408"/>
      <c r="DK34" s="408"/>
      <c r="DL34" s="408"/>
      <c r="DM34" s="408"/>
      <c r="DN34" s="408"/>
      <c r="DO34" s="408"/>
      <c r="DP34" s="408"/>
      <c r="DQ34" s="408"/>
      <c r="DR34" s="408"/>
      <c r="DS34" s="408"/>
      <c r="DT34" s="408"/>
      <c r="DU34" s="408"/>
      <c r="DV34" s="408"/>
      <c r="DW34" s="408"/>
      <c r="DX34" s="408"/>
      <c r="DY34" s="408"/>
      <c r="DZ34" s="408"/>
      <c r="EA34" s="408"/>
      <c r="EB34" s="408"/>
      <c r="EC34" s="408"/>
      <c r="ED34" s="408"/>
      <c r="EE34" s="408"/>
      <c r="EF34" s="408"/>
      <c r="EG34" s="408"/>
      <c r="EH34" s="408"/>
      <c r="EI34" s="408"/>
      <c r="EJ34" s="408"/>
      <c r="EK34" s="408"/>
      <c r="EL34" s="408"/>
      <c r="EM34" s="408"/>
      <c r="EN34" s="408"/>
      <c r="EO34" s="408"/>
      <c r="EP34" s="408"/>
      <c r="EQ34" s="408"/>
      <c r="ER34" s="408"/>
      <c r="ES34" s="408"/>
      <c r="ET34" s="408"/>
      <c r="EU34" s="408"/>
      <c r="EV34" s="408"/>
      <c r="EW34" s="408"/>
      <c r="EX34" s="408"/>
      <c r="EY34" s="408"/>
      <c r="EZ34" s="408"/>
      <c r="FA34" s="408"/>
      <c r="FB34" s="408"/>
      <c r="FC34" s="408"/>
      <c r="FD34" s="408"/>
      <c r="FE34" s="408"/>
      <c r="FF34" s="408"/>
      <c r="FG34" s="408"/>
      <c r="FH34" s="408"/>
      <c r="FI34" s="408"/>
      <c r="FJ34" s="408"/>
      <c r="FK34" s="408"/>
      <c r="FL34" s="408"/>
      <c r="FM34" s="408"/>
      <c r="FN34" s="408"/>
      <c r="FO34" s="408"/>
      <c r="FP34" s="408"/>
      <c r="FQ34" s="408"/>
      <c r="FR34" s="408"/>
      <c r="FS34" s="408"/>
      <c r="FT34" s="408"/>
      <c r="FU34" s="408"/>
      <c r="FV34" s="408"/>
      <c r="FW34" s="408"/>
      <c r="FX34" s="408"/>
      <c r="FY34" s="408"/>
      <c r="FZ34" s="408"/>
      <c r="GA34" s="408"/>
      <c r="GB34" s="408"/>
      <c r="GC34" s="408"/>
      <c r="GD34" s="408"/>
      <c r="GE34" s="408"/>
      <c r="GF34" s="408"/>
      <c r="GG34" s="408"/>
      <c r="GH34" s="408"/>
      <c r="GI34" s="408"/>
      <c r="GJ34" s="408"/>
      <c r="GK34" s="408"/>
      <c r="GL34" s="408"/>
      <c r="GM34" s="408"/>
      <c r="GN34" s="408"/>
      <c r="GO34" s="408"/>
      <c r="GP34" s="408"/>
      <c r="GQ34" s="408"/>
      <c r="GR34" s="408"/>
      <c r="GS34" s="408"/>
      <c r="GT34" s="408"/>
      <c r="GU34" s="408"/>
      <c r="GV34" s="408"/>
      <c r="GW34" s="408"/>
      <c r="GX34" s="408"/>
      <c r="GY34" s="408"/>
      <c r="GZ34" s="408"/>
      <c r="HA34" s="408"/>
      <c r="HB34" s="408"/>
      <c r="HC34" s="408"/>
      <c r="HD34" s="408"/>
      <c r="HE34" s="408"/>
      <c r="HF34" s="408"/>
      <c r="HG34" s="408"/>
      <c r="HH34" s="408"/>
      <c r="HI34" s="408"/>
      <c r="HJ34" s="408"/>
      <c r="HK34" s="408"/>
      <c r="HL34" s="408"/>
      <c r="HM34" s="408"/>
      <c r="HN34" s="408"/>
      <c r="HO34" s="408"/>
      <c r="HP34" s="408"/>
      <c r="HQ34" s="408"/>
      <c r="HR34" s="408"/>
      <c r="HS34" s="408"/>
      <c r="HT34" s="408"/>
      <c r="HU34" s="408"/>
      <c r="HV34" s="408"/>
      <c r="HW34" s="408"/>
      <c r="HX34" s="408"/>
      <c r="HY34" s="408"/>
      <c r="HZ34" s="408"/>
      <c r="IA34" s="408"/>
      <c r="IB34" s="408"/>
      <c r="IC34" s="408"/>
      <c r="ID34" s="408"/>
      <c r="IE34" s="408"/>
      <c r="IF34" s="408"/>
      <c r="IG34" s="408"/>
      <c r="IH34" s="408"/>
      <c r="II34" s="408"/>
      <c r="IJ34" s="408"/>
      <c r="IK34" s="408"/>
      <c r="IL34" s="408"/>
      <c r="IM34" s="408"/>
      <c r="IN34" s="408"/>
      <c r="IO34" s="408"/>
      <c r="IP34" s="408"/>
      <c r="IQ34" s="408"/>
      <c r="IR34" s="408"/>
      <c r="IS34" s="408"/>
      <c r="IT34" s="408"/>
      <c r="IU34" s="408"/>
      <c r="IV34" s="408"/>
    </row>
    <row r="36" spans="1:256" ht="28" hidden="1">
      <c r="A36" s="409"/>
      <c r="B36" s="409"/>
      <c r="C36" s="410">
        <v>1</v>
      </c>
      <c r="D36" s="410"/>
      <c r="E36" s="411" t="s">
        <v>626</v>
      </c>
      <c r="F36" s="412"/>
      <c r="G36" s="413"/>
    </row>
    <row r="37" spans="1:256" hidden="1">
      <c r="A37" s="414"/>
      <c r="B37" s="414"/>
      <c r="C37" s="415">
        <v>1.1000000000000001</v>
      </c>
      <c r="D37" s="416"/>
      <c r="E37" s="417" t="s">
        <v>627</v>
      </c>
      <c r="F37" s="418"/>
      <c r="G37" s="414"/>
    </row>
    <row r="38" spans="1:256" ht="41.25" hidden="1" customHeight="1">
      <c r="A38" s="414" t="s">
        <v>628</v>
      </c>
      <c r="B38" s="419" t="s">
        <v>629</v>
      </c>
      <c r="C38" s="415" t="s">
        <v>47</v>
      </c>
      <c r="D38" s="415"/>
      <c r="E38" s="417" t="s">
        <v>630</v>
      </c>
      <c r="F38" s="418"/>
      <c r="G38" s="414"/>
    </row>
    <row r="39" spans="1:256" hidden="1">
      <c r="A39" s="414"/>
      <c r="B39" s="414"/>
      <c r="C39" s="415"/>
      <c r="D39" s="415" t="s">
        <v>19</v>
      </c>
      <c r="E39" s="414"/>
      <c r="F39" s="418"/>
      <c r="G39" s="414"/>
    </row>
    <row r="40" spans="1:256" hidden="1">
      <c r="A40" s="414"/>
      <c r="B40" s="414"/>
      <c r="C40" s="415"/>
      <c r="D40" s="417" t="s">
        <v>611</v>
      </c>
      <c r="E40" s="414" t="s">
        <v>631</v>
      </c>
      <c r="F40" s="418" t="s">
        <v>618</v>
      </c>
      <c r="G40" s="414"/>
    </row>
    <row r="41" spans="1:256" hidden="1">
      <c r="A41" s="414"/>
      <c r="B41" s="414"/>
      <c r="C41" s="415"/>
      <c r="D41" s="417" t="s">
        <v>613</v>
      </c>
      <c r="E41" s="414"/>
      <c r="F41" s="418"/>
      <c r="G41" s="414"/>
    </row>
    <row r="42" spans="1:256" hidden="1">
      <c r="A42" s="414"/>
      <c r="B42" s="414"/>
      <c r="C42" s="415"/>
      <c r="D42" s="417" t="s">
        <v>30</v>
      </c>
      <c r="E42" s="414"/>
      <c r="F42" s="418"/>
      <c r="G42" s="414"/>
    </row>
    <row r="43" spans="1:256" hidden="1">
      <c r="A43" s="414"/>
      <c r="B43" s="414"/>
      <c r="C43" s="415"/>
      <c r="D43" s="417" t="s">
        <v>31</v>
      </c>
      <c r="E43" s="414"/>
      <c r="F43" s="418"/>
      <c r="G43" s="414"/>
    </row>
    <row r="44" spans="1:256" hidden="1">
      <c r="A44" s="414"/>
      <c r="B44" s="414"/>
      <c r="C44" s="415"/>
      <c r="D44" s="417" t="s">
        <v>32</v>
      </c>
      <c r="E44" s="414"/>
      <c r="F44" s="418"/>
      <c r="G44" s="414"/>
    </row>
    <row r="45" spans="1:256" hidden="1"/>
    <row r="46" spans="1:256" ht="30.75" hidden="1" customHeight="1">
      <c r="A46" s="414" t="s">
        <v>632</v>
      </c>
      <c r="B46" s="419" t="s">
        <v>633</v>
      </c>
      <c r="C46" s="415" t="s">
        <v>50</v>
      </c>
      <c r="D46" s="415"/>
      <c r="E46" s="417" t="s">
        <v>634</v>
      </c>
      <c r="F46" s="420"/>
      <c r="G46" s="421"/>
    </row>
    <row r="47" spans="1:256" hidden="1">
      <c r="A47" s="414"/>
      <c r="B47" s="414"/>
      <c r="C47" s="415"/>
      <c r="D47" s="415" t="s">
        <v>19</v>
      </c>
      <c r="E47" s="414"/>
      <c r="F47" s="420"/>
      <c r="G47" s="421"/>
    </row>
    <row r="48" spans="1:256" ht="70" hidden="1">
      <c r="A48" s="414"/>
      <c r="B48" s="414"/>
      <c r="C48" s="415"/>
      <c r="D48" s="415" t="str">
        <f>D$40</f>
        <v>RA</v>
      </c>
      <c r="E48" s="414" t="s">
        <v>635</v>
      </c>
      <c r="F48" s="420" t="s">
        <v>636</v>
      </c>
      <c r="G48" s="421"/>
    </row>
    <row r="49" spans="1:7" hidden="1">
      <c r="A49" s="414"/>
      <c r="B49" s="414"/>
      <c r="C49" s="415"/>
      <c r="D49" s="415" t="str">
        <f>D$41</f>
        <v>S1</v>
      </c>
      <c r="E49" s="414"/>
      <c r="F49" s="420"/>
      <c r="G49" s="421"/>
    </row>
    <row r="50" spans="1:7" hidden="1">
      <c r="A50" s="414"/>
      <c r="B50" s="414"/>
      <c r="C50" s="415"/>
      <c r="D50" s="415" t="str">
        <f>D$42</f>
        <v>S2</v>
      </c>
      <c r="E50" s="414"/>
      <c r="F50" s="420"/>
      <c r="G50" s="421"/>
    </row>
    <row r="51" spans="1:7" hidden="1">
      <c r="A51" s="414"/>
      <c r="B51" s="414"/>
      <c r="C51" s="415"/>
      <c r="D51" s="415" t="str">
        <f>D$43</f>
        <v>S3</v>
      </c>
      <c r="E51" s="414"/>
      <c r="F51" s="420"/>
      <c r="G51" s="421"/>
    </row>
    <row r="52" spans="1:7" hidden="1">
      <c r="A52" s="414"/>
      <c r="B52" s="414"/>
      <c r="C52" s="415"/>
      <c r="D52" s="415" t="str">
        <f>D$44</f>
        <v>S4</v>
      </c>
      <c r="E52" s="414"/>
      <c r="F52" s="420"/>
      <c r="G52" s="421"/>
    </row>
    <row r="53" spans="1:7" hidden="1"/>
    <row r="54" spans="1:7" ht="56" hidden="1">
      <c r="A54" s="414" t="s">
        <v>637</v>
      </c>
      <c r="B54" s="414" t="s">
        <v>638</v>
      </c>
      <c r="C54" s="415" t="s">
        <v>59</v>
      </c>
      <c r="D54" s="415"/>
      <c r="E54" s="417" t="s">
        <v>639</v>
      </c>
      <c r="F54" s="420"/>
      <c r="G54" s="421"/>
    </row>
    <row r="55" spans="1:7" hidden="1">
      <c r="A55" s="414"/>
      <c r="B55" s="422"/>
      <c r="C55" s="415"/>
      <c r="D55" s="415" t="s">
        <v>19</v>
      </c>
      <c r="E55" s="414"/>
      <c r="F55" s="420"/>
      <c r="G55" s="421"/>
    </row>
    <row r="56" spans="1:7" ht="28" hidden="1">
      <c r="A56" s="414"/>
      <c r="B56" s="414"/>
      <c r="C56" s="415"/>
      <c r="D56" s="415" t="str">
        <f>D$40</f>
        <v>RA</v>
      </c>
      <c r="E56" s="401" t="s">
        <v>640</v>
      </c>
      <c r="F56" s="420" t="s">
        <v>636</v>
      </c>
      <c r="G56" s="421"/>
    </row>
    <row r="57" spans="1:7" hidden="1">
      <c r="A57" s="414"/>
      <c r="B57" s="414"/>
      <c r="C57" s="415"/>
      <c r="D57" s="415" t="str">
        <f>D$41</f>
        <v>S1</v>
      </c>
      <c r="E57" s="414"/>
      <c r="F57" s="420"/>
      <c r="G57" s="421"/>
    </row>
    <row r="58" spans="1:7" hidden="1">
      <c r="A58" s="414"/>
      <c r="B58" s="414"/>
      <c r="C58" s="415"/>
      <c r="D58" s="415" t="str">
        <f>D$42</f>
        <v>S2</v>
      </c>
      <c r="E58" s="414"/>
      <c r="F58" s="420"/>
      <c r="G58" s="421"/>
    </row>
    <row r="59" spans="1:7" hidden="1">
      <c r="A59" s="414"/>
      <c r="B59" s="414"/>
      <c r="C59" s="415"/>
      <c r="D59" s="415" t="str">
        <f>D$43</f>
        <v>S3</v>
      </c>
      <c r="E59" s="414"/>
      <c r="F59" s="420"/>
      <c r="G59" s="421"/>
    </row>
    <row r="60" spans="1:7" hidden="1">
      <c r="A60" s="414"/>
      <c r="B60" s="414"/>
      <c r="C60" s="415"/>
      <c r="D60" s="415" t="str">
        <f>D$44</f>
        <v>S4</v>
      </c>
      <c r="E60" s="414"/>
      <c r="F60" s="420"/>
      <c r="G60" s="421"/>
    </row>
    <row r="61" spans="1:7" hidden="1"/>
    <row r="62" spans="1:7" ht="56" hidden="1">
      <c r="A62" s="414" t="s">
        <v>641</v>
      </c>
      <c r="B62" s="414" t="s">
        <v>642</v>
      </c>
      <c r="C62" s="415" t="s">
        <v>63</v>
      </c>
      <c r="D62" s="415"/>
      <c r="E62" s="417" t="s">
        <v>643</v>
      </c>
      <c r="F62" s="420"/>
      <c r="G62" s="421"/>
    </row>
    <row r="63" spans="1:7" hidden="1">
      <c r="A63" s="414"/>
      <c r="B63" s="414"/>
      <c r="C63" s="415"/>
      <c r="D63" s="415" t="s">
        <v>19</v>
      </c>
      <c r="E63" s="414"/>
      <c r="F63" s="420"/>
      <c r="G63" s="421"/>
    </row>
    <row r="64" spans="1:7" ht="28" hidden="1">
      <c r="A64" s="414"/>
      <c r="B64" s="414"/>
      <c r="C64" s="415"/>
      <c r="D64" s="415" t="str">
        <f>D$40</f>
        <v>RA</v>
      </c>
      <c r="E64" s="414" t="s">
        <v>644</v>
      </c>
      <c r="F64" s="420" t="s">
        <v>636</v>
      </c>
      <c r="G64" s="421"/>
    </row>
    <row r="65" spans="1:7" hidden="1">
      <c r="A65" s="414"/>
      <c r="B65" s="414"/>
      <c r="C65" s="415"/>
      <c r="D65" s="415" t="str">
        <f>D$41</f>
        <v>S1</v>
      </c>
      <c r="E65" s="414"/>
      <c r="F65" s="420"/>
      <c r="G65" s="421"/>
    </row>
    <row r="66" spans="1:7" hidden="1">
      <c r="A66" s="414"/>
      <c r="B66" s="414"/>
      <c r="C66" s="415"/>
      <c r="D66" s="415" t="str">
        <f>D$42</f>
        <v>S2</v>
      </c>
      <c r="E66" s="414"/>
      <c r="F66" s="420"/>
      <c r="G66" s="421"/>
    </row>
    <row r="67" spans="1:7" hidden="1">
      <c r="A67" s="414"/>
      <c r="B67" s="414"/>
      <c r="C67" s="415"/>
      <c r="D67" s="415" t="str">
        <f>D$43</f>
        <v>S3</v>
      </c>
      <c r="E67" s="414"/>
      <c r="F67" s="420"/>
      <c r="G67" s="421"/>
    </row>
    <row r="68" spans="1:7" hidden="1">
      <c r="A68" s="414"/>
      <c r="B68" s="414"/>
      <c r="C68" s="415"/>
      <c r="D68" s="415" t="str">
        <f>D$44</f>
        <v>S4</v>
      </c>
      <c r="E68" s="414"/>
      <c r="F68" s="420"/>
      <c r="G68" s="421"/>
    </row>
    <row r="69" spans="1:7" hidden="1"/>
    <row r="70" spans="1:7" hidden="1"/>
    <row r="71" spans="1:7" hidden="1">
      <c r="A71" s="414"/>
      <c r="B71" s="414"/>
      <c r="C71" s="415">
        <v>1.2</v>
      </c>
      <c r="D71" s="415"/>
      <c r="E71" s="417" t="s">
        <v>645</v>
      </c>
      <c r="F71" s="420"/>
      <c r="G71" s="421"/>
    </row>
    <row r="72" spans="1:7" ht="70" hidden="1">
      <c r="A72" s="414" t="s">
        <v>646</v>
      </c>
      <c r="B72" s="419" t="s">
        <v>647</v>
      </c>
      <c r="C72" s="415" t="s">
        <v>67</v>
      </c>
      <c r="D72" s="415"/>
      <c r="E72" s="417" t="s">
        <v>648</v>
      </c>
      <c r="F72" s="420"/>
      <c r="G72" s="421"/>
    </row>
    <row r="73" spans="1:7" hidden="1">
      <c r="A73" s="414"/>
      <c r="B73" s="414"/>
      <c r="C73" s="415"/>
      <c r="D73" s="415" t="s">
        <v>19</v>
      </c>
      <c r="E73" s="414"/>
      <c r="F73" s="420"/>
      <c r="G73" s="421"/>
    </row>
    <row r="74" spans="1:7" ht="70" hidden="1">
      <c r="A74" s="414"/>
      <c r="B74" s="414"/>
      <c r="C74" s="415"/>
      <c r="D74" s="415" t="str">
        <f>D$40</f>
        <v>RA</v>
      </c>
      <c r="E74" s="414" t="s">
        <v>649</v>
      </c>
      <c r="F74" s="420" t="s">
        <v>636</v>
      </c>
      <c r="G74" s="421"/>
    </row>
    <row r="75" spans="1:7" hidden="1">
      <c r="A75" s="414"/>
      <c r="B75" s="414"/>
      <c r="C75" s="415"/>
      <c r="D75" s="415" t="str">
        <f>D$41</f>
        <v>S1</v>
      </c>
      <c r="E75" s="414"/>
      <c r="F75" s="420"/>
      <c r="G75" s="421"/>
    </row>
    <row r="76" spans="1:7" hidden="1">
      <c r="A76" s="414"/>
      <c r="B76" s="414"/>
      <c r="C76" s="415"/>
      <c r="D76" s="415" t="str">
        <f>D$42</f>
        <v>S2</v>
      </c>
      <c r="E76" s="414"/>
      <c r="F76" s="420"/>
      <c r="G76" s="421"/>
    </row>
    <row r="77" spans="1:7" hidden="1">
      <c r="A77" s="414"/>
      <c r="B77" s="414"/>
      <c r="C77" s="415"/>
      <c r="D77" s="415" t="str">
        <f>D$43</f>
        <v>S3</v>
      </c>
      <c r="E77" s="414"/>
      <c r="F77" s="420"/>
      <c r="G77" s="421"/>
    </row>
    <row r="78" spans="1:7" hidden="1">
      <c r="A78" s="414"/>
      <c r="B78" s="414"/>
      <c r="C78" s="415"/>
      <c r="D78" s="415" t="str">
        <f>D$44</f>
        <v>S4</v>
      </c>
      <c r="E78" s="414"/>
      <c r="F78" s="420"/>
      <c r="G78" s="421"/>
    </row>
    <row r="81" spans="1:256">
      <c r="A81" s="409"/>
      <c r="B81" s="409"/>
      <c r="C81" s="423">
        <v>2</v>
      </c>
      <c r="D81" s="423"/>
      <c r="E81" s="411" t="s">
        <v>650</v>
      </c>
      <c r="F81" s="412"/>
      <c r="G81" s="409"/>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4"/>
      <c r="AY81" s="424"/>
      <c r="AZ81" s="424"/>
      <c r="BA81" s="424"/>
      <c r="BB81" s="424"/>
      <c r="BC81" s="424"/>
      <c r="BD81" s="424"/>
      <c r="BE81" s="424"/>
      <c r="BF81" s="424"/>
      <c r="BG81" s="424"/>
      <c r="BH81" s="424"/>
      <c r="BI81" s="424"/>
      <c r="BJ81" s="424"/>
      <c r="BK81" s="424"/>
      <c r="BL81" s="424"/>
      <c r="BM81" s="424"/>
      <c r="BN81" s="424"/>
      <c r="BO81" s="424"/>
      <c r="BP81" s="424"/>
      <c r="BQ81" s="424"/>
      <c r="BR81" s="424"/>
      <c r="BS81" s="424"/>
      <c r="BT81" s="424"/>
      <c r="BU81" s="424"/>
      <c r="BV81" s="424"/>
      <c r="BW81" s="424"/>
      <c r="BX81" s="424"/>
      <c r="BY81" s="424"/>
      <c r="BZ81" s="424"/>
      <c r="CA81" s="424"/>
      <c r="CB81" s="424"/>
      <c r="CC81" s="424"/>
      <c r="CD81" s="424"/>
      <c r="CE81" s="424"/>
      <c r="CF81" s="424"/>
      <c r="CG81" s="424"/>
      <c r="CH81" s="424"/>
      <c r="CI81" s="424"/>
      <c r="CJ81" s="424"/>
      <c r="CK81" s="424"/>
      <c r="CL81" s="424"/>
      <c r="CM81" s="424"/>
      <c r="CN81" s="424"/>
      <c r="CO81" s="424"/>
      <c r="CP81" s="424"/>
      <c r="CQ81" s="424"/>
      <c r="CR81" s="424"/>
      <c r="CS81" s="424"/>
      <c r="CT81" s="424"/>
      <c r="CU81" s="424"/>
      <c r="CV81" s="424"/>
      <c r="CW81" s="424"/>
      <c r="CX81" s="424"/>
      <c r="CY81" s="424"/>
      <c r="CZ81" s="424"/>
      <c r="DA81" s="424"/>
      <c r="DB81" s="424"/>
      <c r="DC81" s="424"/>
      <c r="DD81" s="424"/>
      <c r="DE81" s="424"/>
      <c r="DF81" s="424"/>
      <c r="DG81" s="424"/>
      <c r="DH81" s="424"/>
      <c r="DI81" s="424"/>
      <c r="DJ81" s="424"/>
      <c r="DK81" s="424"/>
      <c r="DL81" s="424"/>
      <c r="DM81" s="424"/>
      <c r="DN81" s="424"/>
      <c r="DO81" s="424"/>
      <c r="DP81" s="424"/>
      <c r="DQ81" s="424"/>
      <c r="DR81" s="424"/>
      <c r="DS81" s="424"/>
      <c r="DT81" s="424"/>
      <c r="DU81" s="424"/>
      <c r="DV81" s="424"/>
      <c r="DW81" s="424"/>
      <c r="DX81" s="424"/>
      <c r="DY81" s="424"/>
      <c r="DZ81" s="424"/>
      <c r="EA81" s="424"/>
      <c r="EB81" s="424"/>
      <c r="EC81" s="424"/>
      <c r="ED81" s="424"/>
      <c r="EE81" s="424"/>
      <c r="EF81" s="424"/>
      <c r="EG81" s="424"/>
      <c r="EH81" s="424"/>
      <c r="EI81" s="424"/>
      <c r="EJ81" s="424"/>
      <c r="EK81" s="424"/>
      <c r="EL81" s="424"/>
      <c r="EM81" s="424"/>
      <c r="EN81" s="424"/>
      <c r="EO81" s="424"/>
      <c r="EP81" s="424"/>
      <c r="EQ81" s="424"/>
      <c r="ER81" s="424"/>
      <c r="ES81" s="424"/>
      <c r="ET81" s="424"/>
      <c r="EU81" s="424"/>
      <c r="EV81" s="424"/>
      <c r="EW81" s="424"/>
      <c r="EX81" s="424"/>
      <c r="EY81" s="424"/>
      <c r="EZ81" s="424"/>
      <c r="FA81" s="424"/>
      <c r="FB81" s="424"/>
      <c r="FC81" s="424"/>
      <c r="FD81" s="424"/>
      <c r="FE81" s="424"/>
      <c r="FF81" s="424"/>
      <c r="FG81" s="424"/>
      <c r="FH81" s="424"/>
      <c r="FI81" s="424"/>
      <c r="FJ81" s="424"/>
      <c r="FK81" s="424"/>
      <c r="FL81" s="424"/>
      <c r="FM81" s="424"/>
      <c r="FN81" s="424"/>
      <c r="FO81" s="424"/>
      <c r="FP81" s="424"/>
      <c r="FQ81" s="424"/>
      <c r="FR81" s="424"/>
      <c r="FS81" s="424"/>
      <c r="FT81" s="424"/>
      <c r="FU81" s="424"/>
      <c r="FV81" s="424"/>
      <c r="FW81" s="424"/>
      <c r="FX81" s="424"/>
      <c r="FY81" s="424"/>
      <c r="FZ81" s="424"/>
      <c r="GA81" s="424"/>
      <c r="GB81" s="424"/>
      <c r="GC81" s="424"/>
      <c r="GD81" s="424"/>
      <c r="GE81" s="424"/>
      <c r="GF81" s="424"/>
      <c r="GG81" s="424"/>
      <c r="GH81" s="424"/>
      <c r="GI81" s="424"/>
      <c r="GJ81" s="424"/>
      <c r="GK81" s="424"/>
      <c r="GL81" s="424"/>
      <c r="GM81" s="424"/>
      <c r="GN81" s="424"/>
      <c r="GO81" s="424"/>
      <c r="GP81" s="424"/>
      <c r="GQ81" s="424"/>
      <c r="GR81" s="424"/>
      <c r="GS81" s="424"/>
      <c r="GT81" s="424"/>
      <c r="GU81" s="424"/>
      <c r="GV81" s="424"/>
      <c r="GW81" s="424"/>
      <c r="GX81" s="424"/>
      <c r="GY81" s="424"/>
      <c r="GZ81" s="424"/>
      <c r="HA81" s="424"/>
      <c r="HB81" s="424"/>
      <c r="HC81" s="424"/>
      <c r="HD81" s="424"/>
      <c r="HE81" s="424"/>
      <c r="HF81" s="424"/>
      <c r="HG81" s="424"/>
      <c r="HH81" s="424"/>
      <c r="HI81" s="424"/>
      <c r="HJ81" s="424"/>
      <c r="HK81" s="424"/>
      <c r="HL81" s="424"/>
      <c r="HM81" s="424"/>
      <c r="HN81" s="424"/>
      <c r="HO81" s="424"/>
      <c r="HP81" s="424"/>
      <c r="HQ81" s="424"/>
      <c r="HR81" s="424"/>
      <c r="HS81" s="424"/>
      <c r="HT81" s="424"/>
      <c r="HU81" s="424"/>
      <c r="HV81" s="424"/>
      <c r="HW81" s="424"/>
      <c r="HX81" s="424"/>
      <c r="HY81" s="424"/>
      <c r="HZ81" s="424"/>
      <c r="IA81" s="424"/>
      <c r="IB81" s="424"/>
      <c r="IC81" s="424"/>
      <c r="ID81" s="424"/>
      <c r="IE81" s="424"/>
      <c r="IF81" s="424"/>
      <c r="IG81" s="424"/>
      <c r="IH81" s="424"/>
      <c r="II81" s="424"/>
      <c r="IJ81" s="424"/>
      <c r="IK81" s="424"/>
      <c r="IL81" s="424"/>
      <c r="IM81" s="424"/>
      <c r="IN81" s="424"/>
      <c r="IO81" s="424"/>
      <c r="IP81" s="424"/>
      <c r="IQ81" s="424"/>
      <c r="IR81" s="424"/>
      <c r="IS81" s="424"/>
      <c r="IT81" s="424"/>
      <c r="IU81" s="424"/>
      <c r="IV81" s="424"/>
    </row>
    <row r="82" spans="1:256">
      <c r="A82" s="414"/>
      <c r="B82" s="414"/>
      <c r="C82" s="425">
        <v>2.1</v>
      </c>
      <c r="D82" s="425"/>
      <c r="E82" s="426" t="s">
        <v>651</v>
      </c>
      <c r="F82" s="418"/>
      <c r="G82" s="414"/>
    </row>
    <row r="83" spans="1:256" ht="113.25" customHeight="1">
      <c r="A83" s="414" t="s">
        <v>652</v>
      </c>
      <c r="B83" s="419" t="s">
        <v>653</v>
      </c>
      <c r="C83" s="415" t="s">
        <v>654</v>
      </c>
      <c r="D83" s="415"/>
      <c r="E83" s="426" t="s">
        <v>655</v>
      </c>
      <c r="F83" s="418"/>
      <c r="G83" s="414"/>
    </row>
    <row r="84" spans="1:256">
      <c r="A84" s="414"/>
      <c r="B84" s="414"/>
      <c r="C84" s="415"/>
      <c r="D84" s="415" t="s">
        <v>19</v>
      </c>
      <c r="E84" s="414"/>
      <c r="F84" s="418"/>
      <c r="G84" s="414"/>
    </row>
    <row r="85" spans="1:256" ht="98">
      <c r="A85" s="414"/>
      <c r="B85" s="414"/>
      <c r="C85" s="415"/>
      <c r="D85" s="415" t="str">
        <f>D$40</f>
        <v>RA</v>
      </c>
      <c r="E85" s="427" t="s">
        <v>656</v>
      </c>
      <c r="F85" s="418" t="s">
        <v>657</v>
      </c>
      <c r="G85" s="428" t="s">
        <v>658</v>
      </c>
    </row>
    <row r="86" spans="1:256" ht="266">
      <c r="A86" s="414"/>
      <c r="B86" s="414"/>
      <c r="C86" s="415"/>
      <c r="D86" s="415" t="str">
        <f>D$41</f>
        <v>S1</v>
      </c>
      <c r="E86" s="414" t="s">
        <v>348</v>
      </c>
      <c r="F86" s="418" t="s">
        <v>636</v>
      </c>
      <c r="G86" s="414"/>
    </row>
    <row r="87" spans="1:256">
      <c r="A87" s="414"/>
      <c r="B87" s="414"/>
      <c r="C87" s="415"/>
      <c r="D87" s="415" t="str">
        <f>D$42</f>
        <v>S2</v>
      </c>
      <c r="E87" s="414"/>
      <c r="F87" s="418"/>
      <c r="G87" s="414"/>
    </row>
    <row r="88" spans="1:256">
      <c r="A88" s="414"/>
      <c r="B88" s="414"/>
      <c r="C88" s="415"/>
      <c r="D88" s="415" t="str">
        <f>D$43</f>
        <v>S3</v>
      </c>
      <c r="E88" s="414"/>
      <c r="F88" s="418"/>
      <c r="G88" s="414"/>
    </row>
    <row r="89" spans="1:256">
      <c r="A89" s="414"/>
      <c r="B89" s="414"/>
      <c r="C89" s="415"/>
      <c r="D89" s="415" t="str">
        <f>D$44</f>
        <v>S4</v>
      </c>
      <c r="E89" s="414"/>
      <c r="F89" s="418"/>
      <c r="G89" s="414"/>
    </row>
    <row r="90" spans="1:256">
      <c r="A90" s="414"/>
      <c r="B90" s="414"/>
    </row>
    <row r="91" spans="1:256" ht="56">
      <c r="A91" s="414" t="s">
        <v>659</v>
      </c>
      <c r="B91" s="414" t="s">
        <v>660</v>
      </c>
      <c r="C91" s="415" t="s">
        <v>661</v>
      </c>
      <c r="D91" s="415"/>
      <c r="E91" s="417" t="s">
        <v>662</v>
      </c>
      <c r="F91" s="420"/>
      <c r="G91" s="421"/>
    </row>
    <row r="92" spans="1:256">
      <c r="A92" s="414"/>
      <c r="B92" s="414"/>
      <c r="C92" s="415"/>
      <c r="D92" s="415" t="s">
        <v>19</v>
      </c>
      <c r="E92" s="414"/>
      <c r="F92" s="420"/>
      <c r="G92" s="421"/>
    </row>
    <row r="93" spans="1:256">
      <c r="A93" s="414"/>
      <c r="B93" s="414"/>
      <c r="C93" s="415"/>
      <c r="D93" s="415" t="str">
        <f>D$40</f>
        <v>RA</v>
      </c>
      <c r="E93" s="414" t="s">
        <v>663</v>
      </c>
      <c r="F93" s="420" t="s">
        <v>636</v>
      </c>
      <c r="G93" s="421"/>
    </row>
    <row r="94" spans="1:256">
      <c r="A94" s="414"/>
      <c r="B94" s="414"/>
      <c r="C94" s="415"/>
      <c r="D94" s="415" t="str">
        <f>D$41</f>
        <v>S1</v>
      </c>
      <c r="E94" s="414" t="s">
        <v>663</v>
      </c>
      <c r="F94" s="420" t="s">
        <v>636</v>
      </c>
      <c r="G94" s="421"/>
    </row>
    <row r="95" spans="1:256">
      <c r="A95" s="414"/>
      <c r="B95" s="414"/>
      <c r="C95" s="415"/>
      <c r="D95" s="415" t="str">
        <f>D$42</f>
        <v>S2</v>
      </c>
      <c r="E95" s="414"/>
      <c r="F95" s="420"/>
      <c r="G95" s="421"/>
    </row>
    <row r="96" spans="1:256">
      <c r="A96" s="414"/>
      <c r="B96" s="414"/>
      <c r="C96" s="415"/>
      <c r="D96" s="415" t="str">
        <f>D$43</f>
        <v>S3</v>
      </c>
      <c r="E96" s="414"/>
      <c r="F96" s="420"/>
      <c r="G96" s="421"/>
    </row>
    <row r="97" spans="1:7">
      <c r="A97" s="414"/>
      <c r="B97" s="414"/>
      <c r="C97" s="415"/>
      <c r="D97" s="415" t="str">
        <f>D$44</f>
        <v>S4</v>
      </c>
      <c r="E97" s="414"/>
      <c r="F97" s="420"/>
      <c r="G97" s="421"/>
    </row>
    <row r="99" spans="1:7" ht="108" customHeight="1">
      <c r="A99" s="414" t="s">
        <v>664</v>
      </c>
      <c r="B99" s="414" t="s">
        <v>665</v>
      </c>
      <c r="C99" s="415" t="s">
        <v>666</v>
      </c>
      <c r="D99" s="415"/>
      <c r="E99" s="417" t="s">
        <v>667</v>
      </c>
      <c r="F99" s="420"/>
      <c r="G99" s="421"/>
    </row>
    <row r="100" spans="1:7">
      <c r="A100" s="414"/>
      <c r="B100" s="414"/>
      <c r="C100" s="415"/>
      <c r="D100" s="415" t="s">
        <v>19</v>
      </c>
      <c r="E100" s="414"/>
      <c r="F100" s="420"/>
      <c r="G100" s="421"/>
    </row>
    <row r="101" spans="1:7" ht="42">
      <c r="A101" s="414"/>
      <c r="B101" s="414"/>
      <c r="C101" s="415"/>
      <c r="D101" s="415" t="str">
        <f>D$40</f>
        <v>RA</v>
      </c>
      <c r="E101" s="414" t="s">
        <v>668</v>
      </c>
      <c r="F101" s="420" t="s">
        <v>636</v>
      </c>
      <c r="G101" s="421"/>
    </row>
    <row r="102" spans="1:7" ht="42">
      <c r="A102" s="414"/>
      <c r="B102" s="414"/>
      <c r="C102" s="415"/>
      <c r="D102" s="415" t="str">
        <f>D$41</f>
        <v>S1</v>
      </c>
      <c r="E102" s="414" t="s">
        <v>669</v>
      </c>
      <c r="F102" s="420" t="s">
        <v>636</v>
      </c>
      <c r="G102" s="421"/>
    </row>
    <row r="103" spans="1:7">
      <c r="A103" s="414"/>
      <c r="B103" s="414"/>
      <c r="C103" s="415"/>
      <c r="D103" s="415" t="str">
        <f>D$42</f>
        <v>S2</v>
      </c>
      <c r="E103" s="414"/>
      <c r="F103" s="420"/>
      <c r="G103" s="421"/>
    </row>
    <row r="104" spans="1:7">
      <c r="A104" s="414"/>
      <c r="B104" s="414"/>
      <c r="C104" s="415"/>
      <c r="D104" s="415" t="str">
        <f>D$43</f>
        <v>S3</v>
      </c>
      <c r="E104" s="414"/>
      <c r="F104" s="420"/>
      <c r="G104" s="421"/>
    </row>
    <row r="105" spans="1:7">
      <c r="A105" s="414"/>
      <c r="B105" s="414"/>
      <c r="C105" s="415"/>
      <c r="D105" s="415" t="s">
        <v>32</v>
      </c>
      <c r="E105" s="414"/>
      <c r="F105" s="420"/>
      <c r="G105" s="421"/>
    </row>
    <row r="106" spans="1:7">
      <c r="A106" s="414"/>
      <c r="B106" s="414"/>
      <c r="C106" s="415"/>
      <c r="D106" s="415"/>
      <c r="E106" s="414"/>
      <c r="F106" s="420"/>
      <c r="G106" s="421"/>
    </row>
    <row r="107" spans="1:7" ht="56">
      <c r="A107" s="414" t="s">
        <v>670</v>
      </c>
      <c r="B107" s="414" t="s">
        <v>671</v>
      </c>
      <c r="C107" s="415" t="s">
        <v>672</v>
      </c>
      <c r="D107" s="415"/>
      <c r="E107" s="417" t="s">
        <v>673</v>
      </c>
      <c r="F107" s="420"/>
      <c r="G107" s="421"/>
    </row>
    <row r="108" spans="1:7">
      <c r="A108" s="414"/>
      <c r="B108" s="414"/>
      <c r="C108" s="415"/>
      <c r="D108" s="415" t="s">
        <v>19</v>
      </c>
      <c r="E108" s="414"/>
      <c r="F108" s="420"/>
      <c r="G108" s="421"/>
    </row>
    <row r="109" spans="1:7" ht="33" customHeight="1">
      <c r="A109" s="414"/>
      <c r="B109" s="414"/>
      <c r="C109" s="415"/>
      <c r="D109" s="415" t="str">
        <f>D$40</f>
        <v>RA</v>
      </c>
      <c r="E109" s="414" t="s">
        <v>674</v>
      </c>
      <c r="F109" s="420" t="s">
        <v>636</v>
      </c>
      <c r="G109" s="421"/>
    </row>
    <row r="110" spans="1:7" ht="28">
      <c r="A110" s="414"/>
      <c r="B110" s="414"/>
      <c r="C110" s="415"/>
      <c r="D110" s="415" t="str">
        <f>D$41</f>
        <v>S1</v>
      </c>
      <c r="E110" s="414" t="s">
        <v>675</v>
      </c>
      <c r="F110" s="420" t="s">
        <v>636</v>
      </c>
      <c r="G110" s="421"/>
    </row>
    <row r="111" spans="1:7">
      <c r="A111" s="414"/>
      <c r="B111" s="414"/>
      <c r="C111" s="415"/>
      <c r="D111" s="415" t="str">
        <f>D$42</f>
        <v>S2</v>
      </c>
      <c r="E111" s="414"/>
      <c r="F111" s="420"/>
      <c r="G111" s="421"/>
    </row>
    <row r="112" spans="1:7">
      <c r="A112" s="414"/>
      <c r="B112" s="414"/>
      <c r="C112" s="415"/>
      <c r="D112" s="415" t="str">
        <f>D$43</f>
        <v>S3</v>
      </c>
      <c r="E112" s="414"/>
      <c r="F112" s="420"/>
      <c r="G112" s="421"/>
    </row>
    <row r="113" spans="1:7">
      <c r="A113" s="414"/>
      <c r="B113" s="414"/>
      <c r="C113" s="415"/>
      <c r="D113" s="415" t="str">
        <f>D$44</f>
        <v>S4</v>
      </c>
      <c r="E113" s="414"/>
      <c r="F113" s="420"/>
      <c r="G113" s="421"/>
    </row>
    <row r="116" spans="1:7">
      <c r="A116" s="414"/>
      <c r="B116" s="414"/>
      <c r="C116" s="415">
        <v>2.2000000000000002</v>
      </c>
      <c r="D116" s="415"/>
      <c r="E116" s="417" t="s">
        <v>676</v>
      </c>
      <c r="F116" s="420"/>
      <c r="G116" s="421"/>
    </row>
    <row r="117" spans="1:7" ht="67.5" customHeight="1">
      <c r="A117" s="414" t="s">
        <v>677</v>
      </c>
      <c r="B117" s="414" t="s">
        <v>678</v>
      </c>
      <c r="C117" s="415" t="s">
        <v>679</v>
      </c>
      <c r="D117" s="415"/>
      <c r="E117" s="417" t="s">
        <v>680</v>
      </c>
      <c r="F117" s="420"/>
      <c r="G117" s="421"/>
    </row>
    <row r="118" spans="1:7">
      <c r="A118" s="414"/>
      <c r="B118" s="414"/>
      <c r="C118" s="415"/>
      <c r="D118" s="415" t="s">
        <v>19</v>
      </c>
      <c r="E118" s="414"/>
      <c r="F118" s="420"/>
      <c r="G118" s="421"/>
    </row>
    <row r="119" spans="1:7" ht="66.75" customHeight="1">
      <c r="A119" s="414"/>
      <c r="B119" s="414"/>
      <c r="C119" s="415"/>
      <c r="D119" s="415" t="str">
        <f>D$40</f>
        <v>RA</v>
      </c>
      <c r="E119" s="414" t="s">
        <v>681</v>
      </c>
      <c r="F119" s="420" t="s">
        <v>636</v>
      </c>
      <c r="G119" s="421"/>
    </row>
    <row r="120" spans="1:7" ht="70.5" customHeight="1">
      <c r="A120" s="414"/>
      <c r="B120" s="414"/>
      <c r="C120" s="415"/>
      <c r="D120" s="415" t="str">
        <f>D$41</f>
        <v>S1</v>
      </c>
      <c r="E120" s="414" t="s">
        <v>681</v>
      </c>
      <c r="F120" s="420" t="s">
        <v>636</v>
      </c>
      <c r="G120" s="421"/>
    </row>
    <row r="121" spans="1:7">
      <c r="A121" s="414"/>
      <c r="B121" s="414"/>
      <c r="C121" s="415"/>
      <c r="D121" s="415" t="str">
        <f>D$42</f>
        <v>S2</v>
      </c>
      <c r="E121" s="414"/>
      <c r="F121" s="420"/>
      <c r="G121" s="421"/>
    </row>
    <row r="122" spans="1:7">
      <c r="A122" s="414"/>
      <c r="B122" s="414"/>
      <c r="C122" s="415"/>
      <c r="D122" s="415" t="str">
        <f>D$43</f>
        <v>S3</v>
      </c>
      <c r="E122" s="414"/>
      <c r="F122" s="420"/>
      <c r="G122" s="421"/>
    </row>
    <row r="123" spans="1:7">
      <c r="A123" s="414"/>
      <c r="B123" s="414"/>
      <c r="C123" s="415"/>
      <c r="D123" s="415" t="str">
        <f>D$44</f>
        <v>S4</v>
      </c>
      <c r="E123" s="414"/>
      <c r="F123" s="420"/>
      <c r="G123" s="421"/>
    </row>
    <row r="125" spans="1:7" ht="38.25" customHeight="1">
      <c r="A125" s="414" t="s">
        <v>682</v>
      </c>
      <c r="B125" s="414" t="s">
        <v>683</v>
      </c>
      <c r="C125" s="415" t="s">
        <v>684</v>
      </c>
      <c r="D125" s="415"/>
      <c r="E125" s="417" t="s">
        <v>685</v>
      </c>
      <c r="F125" s="420"/>
      <c r="G125" s="421"/>
    </row>
    <row r="126" spans="1:7">
      <c r="A126" s="414"/>
      <c r="B126" s="414"/>
      <c r="C126" s="415"/>
      <c r="D126" s="415" t="s">
        <v>19</v>
      </c>
      <c r="E126" s="414"/>
      <c r="F126" s="420"/>
      <c r="G126" s="421"/>
    </row>
    <row r="127" spans="1:7" ht="63.75" customHeight="1">
      <c r="A127" s="414"/>
      <c r="B127" s="414"/>
      <c r="C127" s="415"/>
      <c r="D127" s="415" t="str">
        <f>D$40</f>
        <v>RA</v>
      </c>
      <c r="E127" s="414" t="s">
        <v>681</v>
      </c>
      <c r="F127" s="420" t="s">
        <v>636</v>
      </c>
      <c r="G127" s="421"/>
    </row>
    <row r="128" spans="1:7" ht="60.75" customHeight="1">
      <c r="A128" s="414"/>
      <c r="B128" s="414"/>
      <c r="C128" s="415"/>
      <c r="D128" s="415" t="str">
        <f>D$41</f>
        <v>S1</v>
      </c>
      <c r="E128" s="414" t="s">
        <v>681</v>
      </c>
      <c r="F128" s="420" t="s">
        <v>636</v>
      </c>
      <c r="G128" s="421"/>
    </row>
    <row r="129" spans="1:7">
      <c r="A129" s="414"/>
      <c r="B129" s="414"/>
      <c r="C129" s="415"/>
      <c r="D129" s="415" t="str">
        <f>D$42</f>
        <v>S2</v>
      </c>
      <c r="E129" s="414"/>
      <c r="F129" s="420"/>
      <c r="G129" s="421"/>
    </row>
    <row r="130" spans="1:7">
      <c r="A130" s="414"/>
      <c r="B130" s="414"/>
      <c r="C130" s="415"/>
      <c r="D130" s="415" t="str">
        <f>D$43</f>
        <v>S3</v>
      </c>
      <c r="E130" s="414"/>
      <c r="F130" s="420"/>
      <c r="G130" s="421"/>
    </row>
    <row r="131" spans="1:7">
      <c r="A131" s="414"/>
      <c r="B131" s="414"/>
      <c r="C131" s="415"/>
      <c r="D131" s="415" t="str">
        <f>D$44</f>
        <v>S4</v>
      </c>
      <c r="E131" s="414"/>
      <c r="F131" s="420"/>
      <c r="G131" s="421"/>
    </row>
    <row r="133" spans="1:7" ht="56">
      <c r="A133" s="414" t="s">
        <v>686</v>
      </c>
      <c r="B133" s="414" t="s">
        <v>687</v>
      </c>
      <c r="C133" s="415" t="s">
        <v>688</v>
      </c>
      <c r="D133" s="415"/>
      <c r="E133" s="417" t="s">
        <v>689</v>
      </c>
      <c r="F133" s="420"/>
      <c r="G133" s="421"/>
    </row>
    <row r="134" spans="1:7">
      <c r="A134" s="414"/>
      <c r="B134" s="414"/>
      <c r="C134" s="415"/>
      <c r="D134" s="415" t="s">
        <v>19</v>
      </c>
      <c r="E134" s="414"/>
      <c r="F134" s="420"/>
      <c r="G134" s="421"/>
    </row>
    <row r="135" spans="1:7">
      <c r="A135" s="414"/>
      <c r="B135" s="414"/>
      <c r="C135" s="415"/>
      <c r="D135" s="415" t="str">
        <f>D$40</f>
        <v>RA</v>
      </c>
      <c r="E135" s="414" t="s">
        <v>690</v>
      </c>
      <c r="F135" s="420" t="s">
        <v>636</v>
      </c>
      <c r="G135" s="421"/>
    </row>
    <row r="136" spans="1:7">
      <c r="A136" s="414"/>
      <c r="B136" s="414"/>
      <c r="C136" s="415"/>
      <c r="D136" s="415" t="str">
        <f>D$41</f>
        <v>S1</v>
      </c>
      <c r="E136" s="414" t="s">
        <v>690</v>
      </c>
      <c r="F136" s="420" t="s">
        <v>636</v>
      </c>
      <c r="G136" s="421"/>
    </row>
    <row r="137" spans="1:7">
      <c r="A137" s="414"/>
      <c r="B137" s="414"/>
      <c r="C137" s="415"/>
      <c r="D137" s="415" t="str">
        <f>D$42</f>
        <v>S2</v>
      </c>
      <c r="E137" s="414"/>
      <c r="F137" s="420"/>
      <c r="G137" s="421"/>
    </row>
    <row r="138" spans="1:7">
      <c r="A138" s="414"/>
      <c r="B138" s="414"/>
      <c r="C138" s="415"/>
      <c r="D138" s="415" t="str">
        <f>D$43</f>
        <v>S3</v>
      </c>
      <c r="E138" s="414"/>
      <c r="F138" s="420"/>
      <c r="G138" s="421"/>
    </row>
    <row r="139" spans="1:7">
      <c r="A139" s="414"/>
      <c r="B139" s="414"/>
      <c r="C139" s="415"/>
      <c r="D139" s="415" t="str">
        <f>D$44</f>
        <v>S4</v>
      </c>
      <c r="E139" s="414"/>
      <c r="F139" s="420"/>
      <c r="G139" s="421"/>
    </row>
    <row r="141" spans="1:7" ht="39.75" customHeight="1">
      <c r="A141" s="414" t="s">
        <v>691</v>
      </c>
      <c r="B141" s="414" t="s">
        <v>692</v>
      </c>
      <c r="C141" s="415" t="s">
        <v>693</v>
      </c>
      <c r="D141" s="415"/>
      <c r="E141" s="417" t="s">
        <v>694</v>
      </c>
      <c r="F141" s="420"/>
      <c r="G141" s="421"/>
    </row>
    <row r="142" spans="1:7">
      <c r="A142" s="414"/>
      <c r="B142" s="414"/>
      <c r="C142" s="415"/>
      <c r="D142" s="415" t="s">
        <v>19</v>
      </c>
      <c r="E142" s="414"/>
      <c r="F142" s="420"/>
      <c r="G142" s="421"/>
    </row>
    <row r="143" spans="1:7" ht="28">
      <c r="A143" s="414"/>
      <c r="B143" s="414"/>
      <c r="C143" s="415"/>
      <c r="D143" s="415" t="str">
        <f>D$40</f>
        <v>RA</v>
      </c>
      <c r="E143" s="414" t="s">
        <v>695</v>
      </c>
      <c r="F143" s="420" t="s">
        <v>636</v>
      </c>
      <c r="G143" s="421"/>
    </row>
    <row r="144" spans="1:7" ht="28">
      <c r="A144" s="414"/>
      <c r="B144" s="414"/>
      <c r="C144" s="415"/>
      <c r="D144" s="415" t="str">
        <f>D$41</f>
        <v>S1</v>
      </c>
      <c r="E144" s="414" t="s">
        <v>696</v>
      </c>
      <c r="F144" s="420" t="s">
        <v>636</v>
      </c>
      <c r="G144" s="421"/>
    </row>
    <row r="145" spans="1:256">
      <c r="A145" s="414"/>
      <c r="B145" s="414"/>
      <c r="C145" s="415"/>
      <c r="D145" s="415" t="str">
        <f>D$42</f>
        <v>S2</v>
      </c>
      <c r="E145" s="414"/>
      <c r="F145" s="420"/>
      <c r="G145" s="421"/>
    </row>
    <row r="146" spans="1:256">
      <c r="A146" s="414"/>
      <c r="B146" s="414"/>
      <c r="C146" s="415"/>
      <c r="D146" s="415" t="str">
        <f>D$43</f>
        <v>S3</v>
      </c>
      <c r="E146" s="414"/>
      <c r="F146" s="420"/>
      <c r="G146" s="421"/>
    </row>
    <row r="147" spans="1:256">
      <c r="A147" s="414"/>
      <c r="B147" s="414"/>
      <c r="C147" s="415"/>
      <c r="D147" s="415" t="str">
        <f>D$44</f>
        <v>S4</v>
      </c>
      <c r="E147" s="414"/>
      <c r="F147" s="420"/>
      <c r="G147" s="421"/>
    </row>
    <row r="149" spans="1:256">
      <c r="A149" s="414"/>
      <c r="B149" s="414"/>
      <c r="C149" s="415">
        <v>2.2999999999999998</v>
      </c>
      <c r="D149" s="415"/>
      <c r="E149" s="417" t="s">
        <v>697</v>
      </c>
      <c r="F149" s="420"/>
      <c r="G149" s="421"/>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4"/>
      <c r="AZ149" s="424"/>
      <c r="BA149" s="424"/>
      <c r="BB149" s="424"/>
      <c r="BC149" s="424"/>
      <c r="BD149" s="424"/>
      <c r="BE149" s="424"/>
      <c r="BF149" s="424"/>
      <c r="BG149" s="424"/>
      <c r="BH149" s="424"/>
      <c r="BI149" s="424"/>
      <c r="BJ149" s="424"/>
      <c r="BK149" s="424"/>
      <c r="BL149" s="424"/>
      <c r="BM149" s="424"/>
      <c r="BN149" s="424"/>
      <c r="BO149" s="424"/>
      <c r="BP149" s="424"/>
      <c r="BQ149" s="424"/>
      <c r="BR149" s="424"/>
      <c r="BS149" s="424"/>
      <c r="BT149" s="424"/>
      <c r="BU149" s="424"/>
      <c r="BV149" s="424"/>
      <c r="BW149" s="424"/>
      <c r="BX149" s="424"/>
      <c r="BY149" s="424"/>
      <c r="BZ149" s="424"/>
      <c r="CA149" s="424"/>
      <c r="CB149" s="424"/>
      <c r="CC149" s="424"/>
      <c r="CD149" s="424"/>
      <c r="CE149" s="424"/>
      <c r="CF149" s="424"/>
      <c r="CG149" s="424"/>
      <c r="CH149" s="424"/>
      <c r="CI149" s="424"/>
      <c r="CJ149" s="424"/>
      <c r="CK149" s="424"/>
      <c r="CL149" s="424"/>
      <c r="CM149" s="424"/>
      <c r="CN149" s="424"/>
      <c r="CO149" s="424"/>
      <c r="CP149" s="424"/>
      <c r="CQ149" s="424"/>
      <c r="CR149" s="424"/>
      <c r="CS149" s="424"/>
      <c r="CT149" s="424"/>
      <c r="CU149" s="424"/>
      <c r="CV149" s="424"/>
      <c r="CW149" s="424"/>
      <c r="CX149" s="424"/>
      <c r="CY149" s="424"/>
      <c r="CZ149" s="424"/>
      <c r="DA149" s="424"/>
      <c r="DB149" s="424"/>
      <c r="DC149" s="424"/>
      <c r="DD149" s="424"/>
      <c r="DE149" s="424"/>
      <c r="DF149" s="424"/>
      <c r="DG149" s="424"/>
      <c r="DH149" s="424"/>
      <c r="DI149" s="424"/>
      <c r="DJ149" s="424"/>
      <c r="DK149" s="424"/>
      <c r="DL149" s="424"/>
      <c r="DM149" s="424"/>
      <c r="DN149" s="424"/>
      <c r="DO149" s="424"/>
      <c r="DP149" s="424"/>
      <c r="DQ149" s="424"/>
      <c r="DR149" s="424"/>
      <c r="DS149" s="424"/>
      <c r="DT149" s="424"/>
      <c r="DU149" s="424"/>
      <c r="DV149" s="424"/>
      <c r="DW149" s="424"/>
      <c r="DX149" s="424"/>
      <c r="DY149" s="424"/>
      <c r="DZ149" s="424"/>
      <c r="EA149" s="424"/>
      <c r="EB149" s="424"/>
      <c r="EC149" s="424"/>
      <c r="ED149" s="424"/>
      <c r="EE149" s="424"/>
      <c r="EF149" s="424"/>
      <c r="EG149" s="424"/>
      <c r="EH149" s="424"/>
      <c r="EI149" s="424"/>
      <c r="EJ149" s="424"/>
      <c r="EK149" s="424"/>
      <c r="EL149" s="424"/>
      <c r="EM149" s="424"/>
      <c r="EN149" s="424"/>
      <c r="EO149" s="424"/>
      <c r="EP149" s="424"/>
      <c r="EQ149" s="424"/>
      <c r="ER149" s="424"/>
      <c r="ES149" s="424"/>
      <c r="ET149" s="424"/>
      <c r="EU149" s="424"/>
      <c r="EV149" s="424"/>
      <c r="EW149" s="424"/>
      <c r="EX149" s="424"/>
      <c r="EY149" s="424"/>
      <c r="EZ149" s="424"/>
      <c r="FA149" s="424"/>
      <c r="FB149" s="424"/>
      <c r="FC149" s="424"/>
      <c r="FD149" s="424"/>
      <c r="FE149" s="424"/>
      <c r="FF149" s="424"/>
      <c r="FG149" s="424"/>
      <c r="FH149" s="424"/>
      <c r="FI149" s="424"/>
      <c r="FJ149" s="424"/>
      <c r="FK149" s="424"/>
      <c r="FL149" s="424"/>
      <c r="FM149" s="424"/>
      <c r="FN149" s="424"/>
      <c r="FO149" s="424"/>
      <c r="FP149" s="424"/>
      <c r="FQ149" s="424"/>
      <c r="FR149" s="424"/>
      <c r="FS149" s="424"/>
      <c r="FT149" s="424"/>
      <c r="FU149" s="424"/>
      <c r="FV149" s="424"/>
      <c r="FW149" s="424"/>
      <c r="FX149" s="424"/>
      <c r="FY149" s="424"/>
      <c r="FZ149" s="424"/>
      <c r="GA149" s="424"/>
      <c r="GB149" s="424"/>
      <c r="GC149" s="424"/>
      <c r="GD149" s="424"/>
      <c r="GE149" s="424"/>
      <c r="GF149" s="424"/>
      <c r="GG149" s="424"/>
      <c r="GH149" s="424"/>
      <c r="GI149" s="424"/>
      <c r="GJ149" s="424"/>
      <c r="GK149" s="424"/>
      <c r="GL149" s="424"/>
      <c r="GM149" s="424"/>
      <c r="GN149" s="424"/>
      <c r="GO149" s="424"/>
      <c r="GP149" s="424"/>
      <c r="GQ149" s="424"/>
      <c r="GR149" s="424"/>
      <c r="GS149" s="424"/>
      <c r="GT149" s="424"/>
      <c r="GU149" s="424"/>
      <c r="GV149" s="424"/>
      <c r="GW149" s="424"/>
      <c r="GX149" s="424"/>
      <c r="GY149" s="424"/>
      <c r="GZ149" s="424"/>
      <c r="HA149" s="424"/>
      <c r="HB149" s="424"/>
      <c r="HC149" s="424"/>
      <c r="HD149" s="424"/>
      <c r="HE149" s="424"/>
      <c r="HF149" s="424"/>
      <c r="HG149" s="424"/>
      <c r="HH149" s="424"/>
      <c r="HI149" s="424"/>
      <c r="HJ149" s="424"/>
      <c r="HK149" s="424"/>
      <c r="HL149" s="424"/>
      <c r="HM149" s="424"/>
      <c r="HN149" s="424"/>
      <c r="HO149" s="424"/>
      <c r="HP149" s="424"/>
      <c r="HQ149" s="424"/>
      <c r="HR149" s="424"/>
      <c r="HS149" s="424"/>
      <c r="HT149" s="424"/>
      <c r="HU149" s="424"/>
      <c r="HV149" s="424"/>
      <c r="HW149" s="424"/>
      <c r="HX149" s="424"/>
      <c r="HY149" s="424"/>
      <c r="HZ149" s="424"/>
      <c r="IA149" s="424"/>
      <c r="IB149" s="424"/>
      <c r="IC149" s="424"/>
      <c r="ID149" s="424"/>
      <c r="IE149" s="424"/>
      <c r="IF149" s="424"/>
      <c r="IG149" s="424"/>
      <c r="IH149" s="424"/>
      <c r="II149" s="424"/>
      <c r="IJ149" s="424"/>
      <c r="IK149" s="424"/>
      <c r="IL149" s="424"/>
      <c r="IM149" s="424"/>
      <c r="IN149" s="424"/>
      <c r="IO149" s="424"/>
      <c r="IP149" s="424"/>
      <c r="IQ149" s="424"/>
      <c r="IR149" s="424"/>
      <c r="IS149" s="424"/>
      <c r="IT149" s="424"/>
      <c r="IU149" s="424"/>
      <c r="IV149" s="424"/>
    </row>
    <row r="150" spans="1:256" ht="84">
      <c r="A150" s="414" t="s">
        <v>698</v>
      </c>
      <c r="B150" s="414" t="s">
        <v>699</v>
      </c>
      <c r="C150" s="415" t="s">
        <v>700</v>
      </c>
      <c r="D150" s="415"/>
      <c r="E150" s="417" t="s">
        <v>701</v>
      </c>
      <c r="F150" s="420"/>
      <c r="G150" s="421"/>
    </row>
    <row r="151" spans="1:256">
      <c r="A151" s="414"/>
      <c r="B151" s="414"/>
      <c r="C151" s="415"/>
      <c r="D151" s="415" t="s">
        <v>19</v>
      </c>
      <c r="E151" s="414"/>
      <c r="F151" s="420"/>
      <c r="G151" s="421"/>
    </row>
    <row r="152" spans="1:256" ht="64.150000000000006" customHeight="1">
      <c r="A152" s="414"/>
      <c r="B152" s="414"/>
      <c r="C152" s="415"/>
      <c r="D152" s="415" t="str">
        <f>D$40</f>
        <v>RA</v>
      </c>
      <c r="E152" s="429" t="s">
        <v>702</v>
      </c>
      <c r="F152" s="420" t="s">
        <v>636</v>
      </c>
      <c r="G152" s="421"/>
    </row>
    <row r="153" spans="1:256" ht="61.15" customHeight="1">
      <c r="A153" s="414"/>
      <c r="B153" s="414"/>
      <c r="C153" s="415"/>
      <c r="D153" s="415" t="str">
        <f>D$41</f>
        <v>S1</v>
      </c>
      <c r="E153" s="414" t="s">
        <v>703</v>
      </c>
      <c r="F153" s="420" t="s">
        <v>636</v>
      </c>
      <c r="G153" s="421"/>
    </row>
    <row r="154" spans="1:256">
      <c r="A154" s="414"/>
      <c r="B154" s="414"/>
      <c r="C154" s="415"/>
      <c r="D154" s="415" t="str">
        <f>D$42</f>
        <v>S2</v>
      </c>
      <c r="E154" s="414"/>
      <c r="F154" s="420"/>
      <c r="G154" s="421"/>
    </row>
    <row r="155" spans="1:256">
      <c r="A155" s="414"/>
      <c r="B155" s="414"/>
      <c r="C155" s="415"/>
      <c r="D155" s="415" t="str">
        <f>D$43</f>
        <v>S3</v>
      </c>
      <c r="E155" s="414"/>
      <c r="F155" s="420"/>
      <c r="G155" s="421"/>
    </row>
    <row r="156" spans="1:256">
      <c r="A156" s="414"/>
      <c r="B156" s="414"/>
      <c r="C156" s="415"/>
      <c r="D156" s="415" t="str">
        <f>D$44</f>
        <v>S4</v>
      </c>
      <c r="E156" s="414"/>
      <c r="F156" s="420"/>
      <c r="G156" s="421"/>
    </row>
    <row r="158" spans="1:256" ht="187.5" customHeight="1">
      <c r="A158" s="414" t="s">
        <v>704</v>
      </c>
      <c r="B158" s="419" t="s">
        <v>705</v>
      </c>
      <c r="C158" s="425" t="s">
        <v>706</v>
      </c>
      <c r="D158" s="425"/>
      <c r="E158" s="426" t="s">
        <v>707</v>
      </c>
      <c r="F158" s="430"/>
      <c r="G158" s="431"/>
    </row>
    <row r="159" spans="1:256">
      <c r="A159" s="414"/>
      <c r="B159" s="414"/>
      <c r="C159" s="415"/>
      <c r="D159" s="415" t="s">
        <v>19</v>
      </c>
      <c r="E159" s="414"/>
      <c r="F159" s="420"/>
      <c r="G159" s="421"/>
    </row>
    <row r="160" spans="1:256" ht="210">
      <c r="A160" s="414"/>
      <c r="B160" s="414"/>
      <c r="C160" s="415"/>
      <c r="D160" s="415" t="str">
        <f>D$40</f>
        <v>RA</v>
      </c>
      <c r="E160" s="432" t="s">
        <v>708</v>
      </c>
      <c r="F160" s="420" t="s">
        <v>657</v>
      </c>
      <c r="G160" s="433" t="s">
        <v>709</v>
      </c>
    </row>
    <row r="161" spans="1:7" ht="70">
      <c r="A161" s="414"/>
      <c r="B161" s="414"/>
      <c r="C161" s="415"/>
      <c r="D161" s="415" t="str">
        <f>D$41</f>
        <v>S1</v>
      </c>
      <c r="E161" s="414" t="s">
        <v>353</v>
      </c>
      <c r="F161" s="420" t="s">
        <v>636</v>
      </c>
      <c r="G161" s="421"/>
    </row>
    <row r="162" spans="1:7">
      <c r="A162" s="414"/>
      <c r="B162" s="414"/>
      <c r="C162" s="415"/>
      <c r="D162" s="415" t="str">
        <f>D$42</f>
        <v>S2</v>
      </c>
      <c r="E162" s="414"/>
      <c r="F162" s="420"/>
      <c r="G162" s="421"/>
    </row>
    <row r="163" spans="1:7">
      <c r="A163" s="414"/>
      <c r="B163" s="414"/>
      <c r="C163" s="415"/>
      <c r="D163" s="415" t="str">
        <f>D$43</f>
        <v>S3</v>
      </c>
      <c r="E163" s="414"/>
      <c r="F163" s="420"/>
      <c r="G163" s="421"/>
    </row>
    <row r="164" spans="1:7">
      <c r="A164" s="414"/>
      <c r="B164" s="414"/>
      <c r="C164" s="415"/>
      <c r="D164" s="415" t="str">
        <f>D$44</f>
        <v>S4</v>
      </c>
      <c r="E164" s="414"/>
      <c r="F164" s="420"/>
      <c r="G164" s="421"/>
    </row>
    <row r="166" spans="1:7" ht="51.75" customHeight="1">
      <c r="A166" s="414" t="s">
        <v>710</v>
      </c>
      <c r="B166" s="419" t="s">
        <v>711</v>
      </c>
      <c r="C166" s="415" t="s">
        <v>712</v>
      </c>
      <c r="D166" s="415"/>
      <c r="E166" s="417" t="s">
        <v>385</v>
      </c>
      <c r="F166" s="420"/>
      <c r="G166" s="421"/>
    </row>
    <row r="167" spans="1:7">
      <c r="A167" s="414"/>
      <c r="B167" s="414"/>
      <c r="C167" s="415"/>
      <c r="D167" s="415" t="s">
        <v>19</v>
      </c>
      <c r="E167" s="414"/>
      <c r="F167" s="420"/>
      <c r="G167" s="421"/>
    </row>
    <row r="168" spans="1:7">
      <c r="A168" s="414"/>
      <c r="B168" s="414"/>
      <c r="C168" s="415"/>
      <c r="D168" s="415" t="str">
        <f>D$40</f>
        <v>RA</v>
      </c>
      <c r="E168" s="414" t="s">
        <v>713</v>
      </c>
      <c r="F168" s="420" t="s">
        <v>636</v>
      </c>
      <c r="G168" s="421"/>
    </row>
    <row r="169" spans="1:7">
      <c r="A169" s="414"/>
      <c r="B169" s="414"/>
      <c r="C169" s="415"/>
      <c r="D169" s="415" t="str">
        <f>D$41</f>
        <v>S1</v>
      </c>
      <c r="E169" s="414"/>
      <c r="F169" s="420"/>
      <c r="G169" s="421"/>
    </row>
    <row r="170" spans="1:7">
      <c r="A170" s="414"/>
      <c r="B170" s="414"/>
      <c r="C170" s="415"/>
      <c r="D170" s="415" t="str">
        <f>D$42</f>
        <v>S2</v>
      </c>
      <c r="E170" s="414"/>
      <c r="F170" s="420"/>
      <c r="G170" s="421"/>
    </row>
    <row r="171" spans="1:7">
      <c r="A171" s="414"/>
      <c r="B171" s="414"/>
      <c r="C171" s="415"/>
      <c r="D171" s="415" t="str">
        <f>D$43</f>
        <v>S3</v>
      </c>
      <c r="E171" s="414"/>
      <c r="F171" s="420"/>
      <c r="G171" s="421"/>
    </row>
    <row r="172" spans="1:7">
      <c r="A172" s="414"/>
      <c r="B172" s="414"/>
      <c r="C172" s="415"/>
      <c r="D172" s="415" t="str">
        <f>D$44</f>
        <v>S4</v>
      </c>
      <c r="E172" s="414"/>
      <c r="F172" s="420"/>
      <c r="G172" s="421"/>
    </row>
    <row r="175" spans="1:7">
      <c r="A175" s="409"/>
      <c r="B175" s="409"/>
      <c r="C175" s="423">
        <v>3</v>
      </c>
      <c r="D175" s="423"/>
      <c r="E175" s="411" t="s">
        <v>714</v>
      </c>
      <c r="F175" s="434"/>
      <c r="G175" s="435"/>
    </row>
    <row r="176" spans="1:7">
      <c r="A176" s="414"/>
      <c r="B176" s="414"/>
      <c r="C176" s="415">
        <v>3.1</v>
      </c>
      <c r="D176" s="415"/>
      <c r="E176" s="417" t="s">
        <v>715</v>
      </c>
      <c r="F176" s="420"/>
      <c r="G176" s="421"/>
    </row>
    <row r="177" spans="1:7" ht="57.75" customHeight="1">
      <c r="A177" s="414" t="s">
        <v>716</v>
      </c>
      <c r="B177" s="419" t="s">
        <v>717</v>
      </c>
      <c r="C177" s="415" t="s">
        <v>718</v>
      </c>
      <c r="D177" s="415"/>
      <c r="E177" s="417" t="s">
        <v>719</v>
      </c>
      <c r="F177" s="420"/>
      <c r="G177" s="421"/>
    </row>
    <row r="178" spans="1:7">
      <c r="A178" s="414"/>
      <c r="B178" s="414"/>
      <c r="C178" s="415"/>
      <c r="D178" s="415" t="s">
        <v>19</v>
      </c>
      <c r="E178" s="414"/>
      <c r="F178" s="420"/>
      <c r="G178" s="421"/>
    </row>
    <row r="179" spans="1:7" ht="61.5" customHeight="1">
      <c r="A179" s="414"/>
      <c r="B179" s="414"/>
      <c r="C179" s="415"/>
      <c r="D179" s="415" t="str">
        <f>D$40</f>
        <v>RA</v>
      </c>
      <c r="E179" s="414" t="s">
        <v>720</v>
      </c>
      <c r="F179" s="420" t="s">
        <v>636</v>
      </c>
      <c r="G179" s="421"/>
    </row>
    <row r="180" spans="1:7" ht="56">
      <c r="A180" s="414"/>
      <c r="B180" s="414"/>
      <c r="C180" s="415"/>
      <c r="D180" s="415" t="str">
        <f>D$41</f>
        <v>S1</v>
      </c>
      <c r="E180" s="414" t="s">
        <v>721</v>
      </c>
      <c r="F180" s="420" t="s">
        <v>636</v>
      </c>
      <c r="G180" s="421"/>
    </row>
    <row r="181" spans="1:7">
      <c r="A181" s="414"/>
      <c r="B181" s="414"/>
      <c r="C181" s="415"/>
      <c r="D181" s="415" t="str">
        <f>D$42</f>
        <v>S2</v>
      </c>
      <c r="E181" s="414"/>
      <c r="F181" s="420"/>
      <c r="G181" s="421"/>
    </row>
    <row r="182" spans="1:7">
      <c r="A182" s="414"/>
      <c r="B182" s="414"/>
      <c r="C182" s="415"/>
      <c r="D182" s="415" t="str">
        <f>D$43</f>
        <v>S3</v>
      </c>
      <c r="E182" s="414"/>
      <c r="F182" s="420"/>
      <c r="G182" s="421"/>
    </row>
    <row r="183" spans="1:7">
      <c r="A183" s="414"/>
      <c r="B183" s="414"/>
      <c r="C183" s="415"/>
      <c r="D183" s="415" t="str">
        <f>D$44</f>
        <v>S4</v>
      </c>
      <c r="E183" s="414"/>
      <c r="F183" s="420"/>
      <c r="G183" s="421"/>
    </row>
    <row r="185" spans="1:7" ht="70">
      <c r="A185" s="414" t="s">
        <v>722</v>
      </c>
      <c r="B185" s="419" t="s">
        <v>723</v>
      </c>
      <c r="C185" s="415" t="s">
        <v>724</v>
      </c>
      <c r="D185" s="415"/>
      <c r="E185" s="417" t="s">
        <v>725</v>
      </c>
      <c r="F185" s="420"/>
      <c r="G185" s="421"/>
    </row>
    <row r="186" spans="1:7">
      <c r="A186" s="414"/>
      <c r="B186" s="414"/>
      <c r="C186" s="415"/>
      <c r="D186" s="415" t="s">
        <v>19</v>
      </c>
      <c r="E186" s="414"/>
      <c r="F186" s="420"/>
      <c r="G186" s="421"/>
    </row>
    <row r="187" spans="1:7" ht="28">
      <c r="A187" s="414"/>
      <c r="B187" s="414"/>
      <c r="C187" s="415"/>
      <c r="D187" s="415" t="str">
        <f>D$40</f>
        <v>RA</v>
      </c>
      <c r="E187" s="419" t="s">
        <v>726</v>
      </c>
      <c r="F187" s="420" t="s">
        <v>636</v>
      </c>
      <c r="G187" s="421"/>
    </row>
    <row r="188" spans="1:7" ht="28">
      <c r="A188" s="414"/>
      <c r="B188" s="414"/>
      <c r="C188" s="415"/>
      <c r="D188" s="415" t="str">
        <f>D$41</f>
        <v>S1</v>
      </c>
      <c r="E188" s="414" t="s">
        <v>727</v>
      </c>
      <c r="F188" s="420" t="s">
        <v>636</v>
      </c>
      <c r="G188" s="421"/>
    </row>
    <row r="189" spans="1:7">
      <c r="A189" s="414"/>
      <c r="B189" s="414"/>
      <c r="C189" s="415"/>
      <c r="D189" s="415" t="str">
        <f>D$42</f>
        <v>S2</v>
      </c>
      <c r="E189" s="414"/>
      <c r="F189" s="420"/>
      <c r="G189" s="421"/>
    </row>
    <row r="190" spans="1:7">
      <c r="A190" s="414"/>
      <c r="B190" s="414"/>
      <c r="C190" s="415"/>
      <c r="D190" s="415" t="str">
        <f>D$43</f>
        <v>S3</v>
      </c>
      <c r="E190" s="414"/>
      <c r="F190" s="420"/>
      <c r="G190" s="421"/>
    </row>
    <row r="191" spans="1:7">
      <c r="A191" s="414"/>
      <c r="B191" s="414"/>
      <c r="C191" s="415"/>
      <c r="D191" s="415" t="str">
        <f>D$44</f>
        <v>S4</v>
      </c>
      <c r="E191" s="414"/>
      <c r="F191" s="420"/>
      <c r="G191" s="421"/>
    </row>
    <row r="193" spans="1:7">
      <c r="A193" s="414"/>
      <c r="B193" s="414"/>
      <c r="C193" s="415">
        <v>3.2</v>
      </c>
      <c r="D193" s="415"/>
      <c r="E193" s="417" t="s">
        <v>728</v>
      </c>
      <c r="F193" s="420"/>
      <c r="G193" s="421"/>
    </row>
    <row r="194" spans="1:7" ht="72.75" customHeight="1">
      <c r="A194" s="414" t="s">
        <v>729</v>
      </c>
      <c r="B194" s="419" t="s">
        <v>730</v>
      </c>
      <c r="C194" s="415" t="s">
        <v>421</v>
      </c>
      <c r="D194" s="415"/>
      <c r="E194" s="417" t="s">
        <v>731</v>
      </c>
      <c r="F194" s="420"/>
      <c r="G194" s="421"/>
    </row>
    <row r="195" spans="1:7">
      <c r="A195" s="414"/>
      <c r="B195" s="414"/>
      <c r="C195" s="415"/>
      <c r="D195" s="415" t="s">
        <v>19</v>
      </c>
      <c r="E195" s="414"/>
      <c r="F195" s="420"/>
      <c r="G195" s="421"/>
    </row>
    <row r="196" spans="1:7">
      <c r="A196" s="414"/>
      <c r="B196" s="414"/>
      <c r="C196" s="415"/>
      <c r="D196" s="415" t="str">
        <f>D$40</f>
        <v>RA</v>
      </c>
      <c r="E196" s="414" t="s">
        <v>732</v>
      </c>
      <c r="F196" s="420" t="s">
        <v>636</v>
      </c>
      <c r="G196" s="421"/>
    </row>
    <row r="197" spans="1:7">
      <c r="A197" s="414"/>
      <c r="B197" s="414"/>
      <c r="C197" s="415"/>
      <c r="D197" s="415" t="str">
        <f>D$41</f>
        <v>S1</v>
      </c>
      <c r="E197" s="414" t="s">
        <v>733</v>
      </c>
      <c r="F197" s="420" t="s">
        <v>636</v>
      </c>
      <c r="G197" s="421"/>
    </row>
    <row r="198" spans="1:7">
      <c r="A198" s="414"/>
      <c r="B198" s="414"/>
      <c r="C198" s="415"/>
      <c r="D198" s="415" t="str">
        <f>D$42</f>
        <v>S2</v>
      </c>
      <c r="E198" s="414"/>
      <c r="F198" s="420"/>
      <c r="G198" s="421"/>
    </row>
    <row r="199" spans="1:7">
      <c r="A199" s="414"/>
      <c r="B199" s="414"/>
      <c r="C199" s="415"/>
      <c r="D199" s="415" t="str">
        <f>D$43</f>
        <v>S3</v>
      </c>
      <c r="E199" s="414"/>
      <c r="F199" s="420"/>
      <c r="G199" s="421"/>
    </row>
    <row r="200" spans="1:7">
      <c r="A200" s="414"/>
      <c r="B200" s="414"/>
      <c r="C200" s="415"/>
      <c r="D200" s="415" t="str">
        <f>D$44</f>
        <v>S4</v>
      </c>
      <c r="E200" s="414"/>
      <c r="F200" s="420"/>
      <c r="G200" s="421"/>
    </row>
    <row r="201" spans="1:7">
      <c r="F201" s="418"/>
    </row>
    <row r="202" spans="1:7" ht="40.5" customHeight="1">
      <c r="A202" s="414" t="s">
        <v>734</v>
      </c>
      <c r="B202" s="419" t="s">
        <v>735</v>
      </c>
      <c r="C202" s="415" t="s">
        <v>736</v>
      </c>
      <c r="D202" s="415"/>
      <c r="E202" s="417" t="s">
        <v>737</v>
      </c>
      <c r="F202" s="420"/>
      <c r="G202" s="421"/>
    </row>
    <row r="203" spans="1:7">
      <c r="A203" s="414"/>
      <c r="B203" s="414"/>
      <c r="C203" s="415"/>
      <c r="D203" s="415" t="s">
        <v>19</v>
      </c>
      <c r="E203" s="414"/>
      <c r="F203" s="420"/>
      <c r="G203" s="421"/>
    </row>
    <row r="204" spans="1:7">
      <c r="A204" s="414"/>
      <c r="B204" s="414"/>
      <c r="C204" s="415"/>
      <c r="D204" s="415" t="str">
        <f>D$40</f>
        <v>RA</v>
      </c>
      <c r="E204" s="414" t="s">
        <v>732</v>
      </c>
      <c r="F204" s="420" t="s">
        <v>636</v>
      </c>
      <c r="G204" s="421"/>
    </row>
    <row r="205" spans="1:7">
      <c r="A205" s="414"/>
      <c r="B205" s="414"/>
      <c r="C205" s="415"/>
      <c r="D205" s="415" t="str">
        <f>D$41</f>
        <v>S1</v>
      </c>
      <c r="E205" s="414" t="s">
        <v>733</v>
      </c>
      <c r="F205" s="420" t="s">
        <v>636</v>
      </c>
      <c r="G205" s="421"/>
    </row>
    <row r="206" spans="1:7">
      <c r="A206" s="414"/>
      <c r="B206" s="414"/>
      <c r="C206" s="415"/>
      <c r="D206" s="415" t="str">
        <f>D$42</f>
        <v>S2</v>
      </c>
      <c r="E206" s="414"/>
      <c r="F206" s="420"/>
      <c r="G206" s="421"/>
    </row>
    <row r="207" spans="1:7">
      <c r="A207" s="414"/>
      <c r="B207" s="414"/>
      <c r="C207" s="415"/>
      <c r="D207" s="415" t="str">
        <f>D$43</f>
        <v>S3</v>
      </c>
      <c r="E207" s="414"/>
      <c r="F207" s="420"/>
      <c r="G207" s="421"/>
    </row>
    <row r="208" spans="1:7">
      <c r="A208" s="414"/>
      <c r="B208" s="414"/>
      <c r="C208" s="415"/>
      <c r="D208" s="415" t="str">
        <f>D$44</f>
        <v>S4</v>
      </c>
      <c r="E208" s="414"/>
      <c r="F208" s="420"/>
      <c r="G208" s="421"/>
    </row>
    <row r="210" spans="1:7" ht="56.25" customHeight="1">
      <c r="A210" s="414" t="s">
        <v>738</v>
      </c>
      <c r="B210" s="419" t="s">
        <v>739</v>
      </c>
      <c r="C210" s="415" t="s">
        <v>740</v>
      </c>
      <c r="D210" s="415"/>
      <c r="E210" s="417" t="s">
        <v>741</v>
      </c>
      <c r="F210" s="420"/>
      <c r="G210" s="421"/>
    </row>
    <row r="211" spans="1:7">
      <c r="A211" s="414"/>
      <c r="B211" s="414"/>
      <c r="C211" s="415"/>
      <c r="D211" s="415" t="s">
        <v>19</v>
      </c>
      <c r="E211" s="414"/>
      <c r="F211" s="420"/>
      <c r="G211" s="421"/>
    </row>
    <row r="212" spans="1:7" ht="112">
      <c r="A212" s="414"/>
      <c r="B212" s="414"/>
      <c r="C212" s="415"/>
      <c r="D212" s="415" t="str">
        <f>D$40</f>
        <v>RA</v>
      </c>
      <c r="E212" s="428" t="s">
        <v>742</v>
      </c>
      <c r="F212" s="420" t="s">
        <v>657</v>
      </c>
      <c r="G212" s="433" t="s">
        <v>743</v>
      </c>
    </row>
    <row r="213" spans="1:7" ht="210">
      <c r="A213" s="414"/>
      <c r="B213" s="414"/>
      <c r="C213" s="415"/>
      <c r="D213" s="415" t="str">
        <f>D$41</f>
        <v>S1</v>
      </c>
      <c r="E213" s="414" t="s">
        <v>744</v>
      </c>
      <c r="F213" s="420" t="s">
        <v>636</v>
      </c>
      <c r="G213" s="421"/>
    </row>
    <row r="214" spans="1:7">
      <c r="A214" s="414"/>
      <c r="B214" s="414"/>
      <c r="C214" s="415"/>
      <c r="D214" s="415" t="str">
        <f>D$42</f>
        <v>S2</v>
      </c>
      <c r="E214" s="414"/>
      <c r="F214" s="420"/>
      <c r="G214" s="421"/>
    </row>
    <row r="215" spans="1:7">
      <c r="A215" s="414"/>
      <c r="B215" s="414"/>
      <c r="C215" s="415"/>
      <c r="D215" s="415" t="str">
        <f>D$43</f>
        <v>S3</v>
      </c>
      <c r="E215" s="414"/>
      <c r="F215" s="420"/>
      <c r="G215" s="421"/>
    </row>
    <row r="216" spans="1:7">
      <c r="A216" s="414"/>
      <c r="B216" s="414"/>
      <c r="C216" s="415"/>
      <c r="D216" s="415" t="str">
        <f>D$44</f>
        <v>S4</v>
      </c>
      <c r="E216" s="414"/>
      <c r="F216" s="420"/>
      <c r="G216" s="421"/>
    </row>
    <row r="218" spans="1:7" ht="182">
      <c r="A218" s="414" t="s">
        <v>745</v>
      </c>
      <c r="B218" s="414" t="s">
        <v>746</v>
      </c>
      <c r="C218" s="415" t="s">
        <v>747</v>
      </c>
      <c r="D218" s="415"/>
      <c r="E218" s="417" t="s">
        <v>748</v>
      </c>
      <c r="F218" s="420"/>
      <c r="G218" s="421"/>
    </row>
    <row r="219" spans="1:7">
      <c r="A219" s="414"/>
      <c r="B219" s="414"/>
      <c r="C219" s="415"/>
      <c r="D219" s="415" t="s">
        <v>19</v>
      </c>
      <c r="E219" s="414"/>
      <c r="F219" s="420"/>
      <c r="G219" s="421"/>
    </row>
    <row r="220" spans="1:7" ht="140">
      <c r="A220" s="414"/>
      <c r="B220" s="414"/>
      <c r="C220" s="415"/>
      <c r="D220" s="415" t="str">
        <f>D$40</f>
        <v>RA</v>
      </c>
      <c r="E220" s="428" t="s">
        <v>749</v>
      </c>
      <c r="F220" s="420" t="s">
        <v>657</v>
      </c>
      <c r="G220" s="433" t="s">
        <v>750</v>
      </c>
    </row>
    <row r="221" spans="1:7" ht="139.5" customHeight="1">
      <c r="A221" s="414"/>
      <c r="B221" s="414"/>
      <c r="C221" s="415"/>
      <c r="D221" s="415" t="str">
        <f>D$41</f>
        <v>S1</v>
      </c>
      <c r="E221" s="414" t="s">
        <v>361</v>
      </c>
      <c r="F221" s="420" t="s">
        <v>636</v>
      </c>
      <c r="G221" s="421"/>
    </row>
    <row r="222" spans="1:7">
      <c r="A222" s="414"/>
      <c r="B222" s="414"/>
      <c r="C222" s="415"/>
      <c r="D222" s="415" t="str">
        <f>D$42</f>
        <v>S2</v>
      </c>
      <c r="E222" s="414"/>
      <c r="F222" s="420"/>
      <c r="G222" s="421"/>
    </row>
    <row r="223" spans="1:7">
      <c r="A223" s="414"/>
      <c r="B223" s="414"/>
      <c r="C223" s="415"/>
      <c r="D223" s="415" t="str">
        <f>D$43</f>
        <v>S3</v>
      </c>
      <c r="E223" s="414"/>
      <c r="F223" s="420"/>
      <c r="G223" s="421"/>
    </row>
    <row r="224" spans="1:7">
      <c r="A224" s="414"/>
      <c r="B224" s="414"/>
      <c r="C224" s="415"/>
      <c r="D224" s="415" t="str">
        <f>D$44</f>
        <v>S4</v>
      </c>
      <c r="E224" s="414"/>
      <c r="F224" s="420"/>
      <c r="G224" s="421"/>
    </row>
    <row r="226" spans="1:7">
      <c r="A226" s="414"/>
      <c r="B226" s="414"/>
      <c r="C226" s="415">
        <v>3.3</v>
      </c>
      <c r="D226" s="415"/>
      <c r="E226" s="417" t="s">
        <v>751</v>
      </c>
      <c r="F226" s="420"/>
      <c r="G226" s="421"/>
    </row>
    <row r="227" spans="1:7" ht="82.5" customHeight="1">
      <c r="A227" s="414" t="s">
        <v>752</v>
      </c>
      <c r="B227" s="414" t="s">
        <v>753</v>
      </c>
      <c r="C227" s="415" t="s">
        <v>754</v>
      </c>
      <c r="D227" s="415"/>
      <c r="E227" s="417" t="s">
        <v>755</v>
      </c>
      <c r="F227" s="420"/>
      <c r="G227" s="421"/>
    </row>
    <row r="228" spans="1:7">
      <c r="A228" s="414"/>
      <c r="B228" s="414"/>
      <c r="C228" s="415"/>
      <c r="D228" s="415" t="s">
        <v>19</v>
      </c>
      <c r="E228" s="414"/>
      <c r="F228" s="420"/>
      <c r="G228" s="421"/>
    </row>
    <row r="229" spans="1:7" ht="25">
      <c r="A229" s="414"/>
      <c r="B229" s="414"/>
      <c r="C229" s="415"/>
      <c r="D229" s="415" t="str">
        <f>D$40</f>
        <v>RA</v>
      </c>
      <c r="E229" s="436" t="s">
        <v>756</v>
      </c>
      <c r="F229" s="420" t="s">
        <v>636</v>
      </c>
      <c r="G229" s="421"/>
    </row>
    <row r="230" spans="1:7" ht="25">
      <c r="A230" s="414"/>
      <c r="B230" s="414"/>
      <c r="C230" s="415"/>
      <c r="D230" s="415" t="str">
        <f>D$41</f>
        <v>S1</v>
      </c>
      <c r="E230" s="436" t="s">
        <v>756</v>
      </c>
      <c r="F230" s="420" t="s">
        <v>636</v>
      </c>
      <c r="G230" s="421"/>
    </row>
    <row r="231" spans="1:7">
      <c r="A231" s="414"/>
      <c r="B231" s="414"/>
      <c r="C231" s="415"/>
      <c r="D231" s="415" t="str">
        <f>D$42</f>
        <v>S2</v>
      </c>
      <c r="E231" s="414"/>
      <c r="F231" s="420"/>
      <c r="G231" s="421"/>
    </row>
    <row r="232" spans="1:7">
      <c r="A232" s="414"/>
      <c r="B232" s="414"/>
      <c r="C232" s="415"/>
      <c r="D232" s="415" t="str">
        <f>D$43</f>
        <v>S3</v>
      </c>
      <c r="E232" s="414"/>
      <c r="F232" s="420"/>
      <c r="G232" s="421"/>
    </row>
    <row r="233" spans="1:7">
      <c r="A233" s="414"/>
      <c r="B233" s="414"/>
      <c r="C233" s="415"/>
      <c r="D233" s="415" t="str">
        <f>D$44</f>
        <v>S4</v>
      </c>
      <c r="E233" s="414"/>
      <c r="F233" s="420"/>
      <c r="G233" s="421"/>
    </row>
    <row r="235" spans="1:7" ht="154">
      <c r="A235" s="414" t="s">
        <v>757</v>
      </c>
      <c r="B235" s="414" t="s">
        <v>758</v>
      </c>
      <c r="C235" s="425" t="s">
        <v>759</v>
      </c>
      <c r="D235" s="425"/>
      <c r="E235" s="426" t="s">
        <v>760</v>
      </c>
      <c r="F235" s="430"/>
      <c r="G235" s="431"/>
    </row>
    <row r="236" spans="1:7">
      <c r="A236" s="414"/>
      <c r="B236" s="414"/>
      <c r="C236" s="425"/>
      <c r="D236" s="425" t="s">
        <v>19</v>
      </c>
      <c r="E236" s="437"/>
      <c r="F236" s="430"/>
      <c r="G236" s="431"/>
    </row>
    <row r="237" spans="1:7" ht="95.25" customHeight="1">
      <c r="A237" s="414"/>
      <c r="B237" s="414"/>
      <c r="C237" s="415"/>
      <c r="D237" s="415" t="str">
        <f>D$40</f>
        <v>RA</v>
      </c>
      <c r="E237" s="428" t="s">
        <v>761</v>
      </c>
      <c r="F237" s="420" t="s">
        <v>657</v>
      </c>
      <c r="G237" s="421" t="s">
        <v>762</v>
      </c>
    </row>
    <row r="238" spans="1:7" ht="225" customHeight="1">
      <c r="A238" s="414"/>
      <c r="B238" s="414"/>
      <c r="C238" s="415"/>
      <c r="D238" s="415" t="str">
        <f>D$41</f>
        <v>S1</v>
      </c>
      <c r="E238" s="414" t="s">
        <v>763</v>
      </c>
      <c r="F238" s="420" t="s">
        <v>636</v>
      </c>
      <c r="G238" s="421"/>
    </row>
    <row r="239" spans="1:7">
      <c r="A239" s="414"/>
      <c r="B239" s="414"/>
      <c r="C239" s="415"/>
      <c r="D239" s="415" t="str">
        <f>D$42</f>
        <v>S2</v>
      </c>
      <c r="E239" s="414"/>
      <c r="F239" s="420"/>
      <c r="G239" s="421"/>
    </row>
    <row r="240" spans="1:7">
      <c r="A240" s="414"/>
      <c r="B240" s="414"/>
      <c r="C240" s="415"/>
      <c r="D240" s="415" t="str">
        <f>D$43</f>
        <v>S3</v>
      </c>
      <c r="E240" s="414"/>
      <c r="F240" s="420"/>
      <c r="G240" s="421"/>
    </row>
    <row r="241" spans="1:7">
      <c r="A241" s="414"/>
      <c r="B241" s="414"/>
      <c r="C241" s="415"/>
      <c r="D241" s="415" t="str">
        <f>D$44</f>
        <v>S4</v>
      </c>
      <c r="E241" s="414"/>
      <c r="F241" s="420"/>
      <c r="G241" s="421"/>
    </row>
    <row r="243" spans="1:7" ht="58.5" hidden="1" customHeight="1">
      <c r="A243" s="414" t="s">
        <v>764</v>
      </c>
      <c r="B243" s="414" t="s">
        <v>765</v>
      </c>
      <c r="C243" s="415" t="s">
        <v>766</v>
      </c>
      <c r="D243" s="438"/>
      <c r="E243" s="417" t="s">
        <v>767</v>
      </c>
      <c r="F243" s="420"/>
      <c r="G243" s="421"/>
    </row>
    <row r="244" spans="1:7" hidden="1">
      <c r="A244" s="414"/>
      <c r="B244" s="414"/>
      <c r="C244" s="415"/>
      <c r="D244" s="415" t="s">
        <v>19</v>
      </c>
      <c r="E244" s="414"/>
      <c r="F244" s="420"/>
      <c r="G244" s="421"/>
    </row>
    <row r="245" spans="1:7" hidden="1">
      <c r="A245" s="414"/>
      <c r="B245" s="414"/>
      <c r="C245" s="439"/>
      <c r="D245" s="416" t="s">
        <v>611</v>
      </c>
      <c r="E245" s="363" t="s">
        <v>768</v>
      </c>
      <c r="F245" s="420" t="s">
        <v>636</v>
      </c>
      <c r="G245" s="421"/>
    </row>
    <row r="246" spans="1:7" hidden="1">
      <c r="A246" s="414"/>
      <c r="B246" s="414"/>
      <c r="C246" s="439"/>
      <c r="D246" s="416" t="s">
        <v>613</v>
      </c>
      <c r="E246" s="414"/>
      <c r="F246" s="420"/>
      <c r="G246" s="421"/>
    </row>
    <row r="247" spans="1:7" hidden="1">
      <c r="A247" s="414"/>
      <c r="B247" s="414"/>
      <c r="C247" s="439"/>
      <c r="D247" s="416" t="s">
        <v>30</v>
      </c>
      <c r="E247" s="414"/>
      <c r="F247" s="420"/>
      <c r="G247" s="421"/>
    </row>
    <row r="248" spans="1:7" hidden="1">
      <c r="A248" s="414"/>
      <c r="B248" s="414"/>
      <c r="C248" s="439"/>
      <c r="D248" s="416" t="s">
        <v>31</v>
      </c>
      <c r="E248" s="414"/>
      <c r="F248" s="420"/>
      <c r="G248" s="421"/>
    </row>
    <row r="249" spans="1:7" hidden="1">
      <c r="A249" s="414"/>
      <c r="B249" s="414"/>
      <c r="C249" s="439"/>
      <c r="D249" s="416" t="s">
        <v>32</v>
      </c>
      <c r="E249" s="414"/>
      <c r="F249" s="420"/>
      <c r="G249" s="421"/>
    </row>
    <row r="250" spans="1:7" hidden="1"/>
    <row r="251" spans="1:7" ht="24" hidden="1" customHeight="1">
      <c r="A251" s="414" t="s">
        <v>769</v>
      </c>
      <c r="B251" s="414" t="s">
        <v>770</v>
      </c>
      <c r="C251" s="415" t="s">
        <v>771</v>
      </c>
      <c r="D251" s="438"/>
      <c r="E251" s="417" t="s">
        <v>772</v>
      </c>
      <c r="F251" s="420"/>
      <c r="G251" s="421"/>
    </row>
    <row r="252" spans="1:7" hidden="1">
      <c r="A252" s="414"/>
      <c r="B252" s="414"/>
      <c r="C252" s="415"/>
      <c r="D252" s="415" t="s">
        <v>19</v>
      </c>
      <c r="E252" s="414"/>
      <c r="F252" s="420"/>
      <c r="G252" s="421"/>
    </row>
    <row r="253" spans="1:7" hidden="1">
      <c r="A253" s="414"/>
      <c r="B253" s="414"/>
      <c r="C253" s="439"/>
      <c r="D253" s="416" t="s">
        <v>611</v>
      </c>
      <c r="E253" s="414" t="s">
        <v>773</v>
      </c>
      <c r="F253" s="420" t="s">
        <v>636</v>
      </c>
      <c r="G253" s="421"/>
    </row>
    <row r="254" spans="1:7" hidden="1">
      <c r="A254" s="414"/>
      <c r="B254" s="414"/>
      <c r="C254" s="439"/>
      <c r="D254" s="416" t="s">
        <v>613</v>
      </c>
      <c r="E254" s="414"/>
      <c r="F254" s="420"/>
      <c r="G254" s="421"/>
    </row>
    <row r="255" spans="1:7" hidden="1">
      <c r="A255" s="414"/>
      <c r="B255" s="414"/>
      <c r="C255" s="439"/>
      <c r="D255" s="416" t="s">
        <v>30</v>
      </c>
      <c r="E255" s="414"/>
      <c r="F255" s="420"/>
      <c r="G255" s="421"/>
    </row>
    <row r="256" spans="1:7" hidden="1">
      <c r="A256" s="414"/>
      <c r="B256" s="414"/>
      <c r="C256" s="439"/>
      <c r="D256" s="416" t="s">
        <v>31</v>
      </c>
      <c r="E256" s="414"/>
      <c r="F256" s="420"/>
      <c r="G256" s="421"/>
    </row>
    <row r="257" spans="1:7" hidden="1">
      <c r="A257" s="414"/>
      <c r="B257" s="414"/>
      <c r="C257" s="439"/>
      <c r="D257" s="416" t="s">
        <v>32</v>
      </c>
      <c r="E257" s="414"/>
      <c r="F257" s="420"/>
      <c r="G257" s="421"/>
    </row>
    <row r="258" spans="1:7" hidden="1"/>
    <row r="259" spans="1:7" hidden="1">
      <c r="A259" s="414"/>
      <c r="B259" s="414"/>
      <c r="C259" s="415">
        <v>3.4</v>
      </c>
      <c r="D259" s="415"/>
      <c r="E259" s="417" t="s">
        <v>774</v>
      </c>
      <c r="F259" s="420"/>
      <c r="G259" s="421"/>
    </row>
    <row r="260" spans="1:7" ht="125.25" hidden="1" customHeight="1">
      <c r="A260" s="414" t="s">
        <v>775</v>
      </c>
      <c r="B260" s="414" t="s">
        <v>776</v>
      </c>
      <c r="C260" s="415" t="s">
        <v>777</v>
      </c>
      <c r="D260" s="415"/>
      <c r="E260" s="417" t="s">
        <v>778</v>
      </c>
      <c r="F260" s="420"/>
      <c r="G260" s="421"/>
    </row>
    <row r="261" spans="1:7" hidden="1">
      <c r="A261" s="414"/>
      <c r="B261" s="414"/>
      <c r="C261" s="415"/>
      <c r="D261" s="415" t="s">
        <v>19</v>
      </c>
      <c r="E261" s="414"/>
      <c r="F261" s="420"/>
      <c r="G261" s="421"/>
    </row>
    <row r="262" spans="1:7" ht="28" hidden="1">
      <c r="A262" s="414"/>
      <c r="B262" s="414"/>
      <c r="C262" s="415"/>
      <c r="D262" s="415" t="str">
        <f>D$40</f>
        <v>RA</v>
      </c>
      <c r="E262" s="414" t="s">
        <v>779</v>
      </c>
      <c r="F262" s="420" t="s">
        <v>636</v>
      </c>
      <c r="G262" s="421"/>
    </row>
    <row r="263" spans="1:7" hidden="1">
      <c r="A263" s="414"/>
      <c r="B263" s="414"/>
      <c r="C263" s="415"/>
      <c r="D263" s="415" t="str">
        <f>D$41</f>
        <v>S1</v>
      </c>
      <c r="E263" s="414"/>
      <c r="F263" s="420"/>
      <c r="G263" s="421"/>
    </row>
    <row r="264" spans="1:7" hidden="1">
      <c r="A264" s="414"/>
      <c r="B264" s="414"/>
      <c r="C264" s="415"/>
      <c r="D264" s="415" t="str">
        <f>D$42</f>
        <v>S2</v>
      </c>
      <c r="E264" s="414"/>
      <c r="F264" s="420"/>
      <c r="G264" s="421"/>
    </row>
    <row r="265" spans="1:7" hidden="1">
      <c r="A265" s="414"/>
      <c r="B265" s="414"/>
      <c r="C265" s="415"/>
      <c r="D265" s="415" t="str">
        <f>D$43</f>
        <v>S3</v>
      </c>
      <c r="E265" s="414"/>
      <c r="F265" s="420"/>
      <c r="G265" s="421"/>
    </row>
    <row r="266" spans="1:7" hidden="1">
      <c r="A266" s="414"/>
      <c r="B266" s="414"/>
      <c r="C266" s="415"/>
      <c r="D266" s="415" t="str">
        <f>D$44</f>
        <v>S4</v>
      </c>
      <c r="E266" s="414"/>
      <c r="F266" s="420"/>
      <c r="G266" s="421"/>
    </row>
    <row r="267" spans="1:7" hidden="1"/>
    <row r="268" spans="1:7" ht="56" hidden="1">
      <c r="A268" s="414" t="s">
        <v>780</v>
      </c>
      <c r="B268" s="414" t="s">
        <v>781</v>
      </c>
      <c r="C268" s="425" t="s">
        <v>782</v>
      </c>
      <c r="D268" s="425"/>
      <c r="E268" s="440" t="s">
        <v>783</v>
      </c>
      <c r="F268" s="430"/>
      <c r="G268" s="431"/>
    </row>
    <row r="269" spans="1:7" hidden="1">
      <c r="A269" s="414"/>
      <c r="B269" s="414"/>
      <c r="C269" s="415"/>
      <c r="D269" s="415" t="s">
        <v>19</v>
      </c>
      <c r="E269" s="414"/>
      <c r="F269" s="420"/>
      <c r="G269" s="421"/>
    </row>
    <row r="270" spans="1:7" hidden="1">
      <c r="A270" s="414"/>
      <c r="B270" s="414"/>
      <c r="C270" s="415"/>
      <c r="D270" s="415" t="str">
        <f>D$40</f>
        <v>RA</v>
      </c>
      <c r="E270" s="414" t="s">
        <v>773</v>
      </c>
      <c r="F270" s="420" t="s">
        <v>636</v>
      </c>
      <c r="G270" s="421"/>
    </row>
    <row r="271" spans="1:7" hidden="1">
      <c r="A271" s="414"/>
      <c r="B271" s="414"/>
      <c r="C271" s="415"/>
      <c r="D271" s="415" t="str">
        <f>D$41</f>
        <v>S1</v>
      </c>
      <c r="E271" s="414"/>
      <c r="F271" s="420"/>
      <c r="G271" s="421"/>
    </row>
    <row r="272" spans="1:7" hidden="1">
      <c r="A272" s="414"/>
      <c r="B272" s="414"/>
      <c r="C272" s="415"/>
      <c r="D272" s="415" t="str">
        <f>D$42</f>
        <v>S2</v>
      </c>
      <c r="E272" s="414"/>
      <c r="F272" s="420"/>
      <c r="G272" s="421"/>
    </row>
    <row r="273" spans="1:7" hidden="1">
      <c r="A273" s="414"/>
      <c r="B273" s="414"/>
      <c r="C273" s="415"/>
      <c r="D273" s="415" t="str">
        <f>D$43</f>
        <v>S3</v>
      </c>
      <c r="E273" s="414"/>
      <c r="F273" s="420"/>
      <c r="G273" s="421"/>
    </row>
    <row r="274" spans="1:7" hidden="1">
      <c r="A274" s="414"/>
      <c r="B274" s="414"/>
      <c r="C274" s="415"/>
      <c r="D274" s="415" t="str">
        <f>D$44</f>
        <v>S4</v>
      </c>
      <c r="E274" s="414"/>
      <c r="F274" s="420"/>
      <c r="G274" s="421"/>
    </row>
    <row r="275" spans="1:7" hidden="1"/>
    <row r="276" spans="1:7" hidden="1">
      <c r="A276" s="414"/>
      <c r="B276" s="414"/>
      <c r="C276" s="415">
        <v>3.5</v>
      </c>
      <c r="D276" s="415"/>
      <c r="E276" s="417" t="s">
        <v>784</v>
      </c>
      <c r="F276" s="420"/>
      <c r="G276" s="421"/>
    </row>
    <row r="277" spans="1:7" ht="154" hidden="1">
      <c r="A277" s="414" t="s">
        <v>785</v>
      </c>
      <c r="B277" s="414" t="s">
        <v>786</v>
      </c>
      <c r="C277" s="415" t="s">
        <v>787</v>
      </c>
      <c r="D277" s="415"/>
      <c r="E277" s="417" t="s">
        <v>788</v>
      </c>
      <c r="F277" s="420"/>
      <c r="G277" s="421"/>
    </row>
    <row r="278" spans="1:7" hidden="1">
      <c r="A278" s="414"/>
      <c r="B278" s="414"/>
      <c r="C278" s="415"/>
      <c r="D278" s="415" t="s">
        <v>19</v>
      </c>
      <c r="E278" s="414"/>
      <c r="F278" s="420"/>
      <c r="G278" s="421"/>
    </row>
    <row r="279" spans="1:7" hidden="1">
      <c r="A279" s="414"/>
      <c r="B279" s="414"/>
      <c r="C279" s="415"/>
      <c r="D279" s="415" t="s">
        <v>611</v>
      </c>
      <c r="E279" s="414" t="s">
        <v>789</v>
      </c>
      <c r="F279" s="420" t="s">
        <v>636</v>
      </c>
      <c r="G279" s="421"/>
    </row>
    <row r="280" spans="1:7" hidden="1">
      <c r="A280" s="414"/>
      <c r="B280" s="414"/>
      <c r="C280" s="415"/>
      <c r="D280" s="415" t="str">
        <f>D$41</f>
        <v>S1</v>
      </c>
      <c r="E280" s="414"/>
      <c r="F280" s="420"/>
      <c r="G280" s="421"/>
    </row>
    <row r="281" spans="1:7" hidden="1">
      <c r="A281" s="414"/>
      <c r="B281" s="414"/>
      <c r="C281" s="415"/>
      <c r="D281" s="415" t="str">
        <f>D$42</f>
        <v>S2</v>
      </c>
      <c r="E281" s="414"/>
      <c r="F281" s="420"/>
      <c r="G281" s="421"/>
    </row>
    <row r="282" spans="1:7" hidden="1">
      <c r="A282" s="414"/>
      <c r="B282" s="414"/>
      <c r="C282" s="415"/>
      <c r="D282" s="415" t="str">
        <f>D$43</f>
        <v>S3</v>
      </c>
      <c r="E282" s="414"/>
      <c r="F282" s="420"/>
      <c r="G282" s="421"/>
    </row>
    <row r="283" spans="1:7" hidden="1">
      <c r="A283" s="414"/>
      <c r="B283" s="414"/>
      <c r="C283" s="415"/>
      <c r="D283" s="415" t="str">
        <f>D$44</f>
        <v>S4</v>
      </c>
      <c r="E283" s="414"/>
      <c r="F283" s="420"/>
      <c r="G283" s="421"/>
    </row>
    <row r="285" spans="1:7">
      <c r="A285" s="409"/>
      <c r="B285" s="409"/>
      <c r="C285" s="423">
        <v>4</v>
      </c>
      <c r="D285" s="423"/>
      <c r="E285" s="411" t="s">
        <v>790</v>
      </c>
      <c r="F285" s="434"/>
      <c r="G285" s="435"/>
    </row>
    <row r="286" spans="1:7">
      <c r="A286" s="414"/>
      <c r="B286" s="414"/>
      <c r="C286" s="415">
        <v>4.0999999999999996</v>
      </c>
      <c r="D286" s="415"/>
      <c r="E286" s="417" t="s">
        <v>791</v>
      </c>
      <c r="F286" s="420"/>
      <c r="G286" s="421"/>
    </row>
    <row r="287" spans="1:7" ht="182">
      <c r="A287" s="414" t="s">
        <v>792</v>
      </c>
      <c r="B287" s="419" t="s">
        <v>793</v>
      </c>
      <c r="C287" s="425" t="s">
        <v>794</v>
      </c>
      <c r="D287" s="425"/>
      <c r="E287" s="426" t="s">
        <v>397</v>
      </c>
      <c r="F287" s="430"/>
      <c r="G287" s="431"/>
    </row>
    <row r="288" spans="1:7">
      <c r="A288" s="414"/>
      <c r="B288" s="414"/>
      <c r="C288" s="415"/>
      <c r="D288" s="415" t="s">
        <v>19</v>
      </c>
      <c r="E288" s="414"/>
      <c r="F288" s="420"/>
      <c r="G288" s="421"/>
    </row>
    <row r="289" spans="1:7" ht="71.25" customHeight="1">
      <c r="A289" s="414"/>
      <c r="B289" s="414"/>
      <c r="C289" s="415"/>
      <c r="D289" s="415" t="str">
        <f>D$40</f>
        <v>RA</v>
      </c>
      <c r="E289" s="441" t="s">
        <v>795</v>
      </c>
      <c r="F289" s="420" t="s">
        <v>636</v>
      </c>
      <c r="G289" s="421"/>
    </row>
    <row r="290" spans="1:7" ht="54.75" customHeight="1">
      <c r="A290" s="414"/>
      <c r="B290" s="414"/>
      <c r="C290" s="415"/>
      <c r="D290" s="415" t="str">
        <f>D$41</f>
        <v>S1</v>
      </c>
      <c r="E290" s="414" t="s">
        <v>796</v>
      </c>
      <c r="F290" s="420" t="s">
        <v>636</v>
      </c>
      <c r="G290" s="421"/>
    </row>
    <row r="291" spans="1:7">
      <c r="A291" s="414"/>
      <c r="B291" s="414"/>
      <c r="C291" s="415"/>
      <c r="D291" s="415" t="str">
        <f>D$42</f>
        <v>S2</v>
      </c>
      <c r="E291" s="414"/>
      <c r="F291" s="420"/>
      <c r="G291" s="421"/>
    </row>
    <row r="292" spans="1:7">
      <c r="A292" s="414"/>
      <c r="B292" s="414"/>
      <c r="C292" s="415"/>
      <c r="D292" s="415" t="str">
        <f>D$43</f>
        <v>S3</v>
      </c>
      <c r="E292" s="414"/>
      <c r="F292" s="420"/>
      <c r="G292" s="421"/>
    </row>
    <row r="293" spans="1:7">
      <c r="A293" s="414"/>
      <c r="B293" s="414"/>
      <c r="C293" s="415"/>
      <c r="D293" s="415" t="str">
        <f>D$44</f>
        <v>S4</v>
      </c>
      <c r="E293" s="414"/>
      <c r="F293" s="420"/>
      <c r="G293" s="421"/>
    </row>
    <row r="295" spans="1:7" ht="25.5" customHeight="1">
      <c r="A295" s="414" t="s">
        <v>797</v>
      </c>
      <c r="B295" s="419" t="s">
        <v>798</v>
      </c>
      <c r="C295" s="415" t="s">
        <v>799</v>
      </c>
      <c r="D295" s="415"/>
      <c r="E295" s="417" t="s">
        <v>800</v>
      </c>
      <c r="F295" s="420"/>
      <c r="G295" s="421"/>
    </row>
    <row r="296" spans="1:7">
      <c r="A296" s="414"/>
      <c r="B296" s="414"/>
      <c r="C296" s="415"/>
      <c r="D296" s="415" t="s">
        <v>19</v>
      </c>
      <c r="E296" s="414"/>
      <c r="F296" s="420"/>
      <c r="G296" s="421"/>
    </row>
    <row r="297" spans="1:7" ht="30.75" customHeight="1">
      <c r="A297" s="414"/>
      <c r="B297" s="414"/>
      <c r="C297" s="415"/>
      <c r="D297" s="415" t="str">
        <f>D$40</f>
        <v>RA</v>
      </c>
      <c r="E297" s="566" t="s">
        <v>801</v>
      </c>
      <c r="F297" s="420" t="s">
        <v>636</v>
      </c>
      <c r="G297" s="421"/>
    </row>
    <row r="298" spans="1:7" ht="51" customHeight="1">
      <c r="A298" s="414"/>
      <c r="B298" s="414"/>
      <c r="C298" s="415"/>
      <c r="D298" s="415" t="str">
        <f>D$41</f>
        <v>S1</v>
      </c>
      <c r="E298" s="566" t="s">
        <v>802</v>
      </c>
      <c r="F298" s="420" t="s">
        <v>636</v>
      </c>
      <c r="G298" s="421"/>
    </row>
    <row r="299" spans="1:7">
      <c r="A299" s="414"/>
      <c r="B299" s="414"/>
      <c r="C299" s="415"/>
      <c r="D299" s="415" t="str">
        <f>D$42</f>
        <v>S2</v>
      </c>
      <c r="E299" s="414"/>
      <c r="F299" s="420"/>
      <c r="G299" s="421"/>
    </row>
    <row r="300" spans="1:7">
      <c r="A300" s="414"/>
      <c r="B300" s="414"/>
      <c r="C300" s="415"/>
      <c r="D300" s="415" t="str">
        <f>D$43</f>
        <v>S3</v>
      </c>
      <c r="E300" s="414"/>
      <c r="F300" s="420"/>
      <c r="G300" s="421"/>
    </row>
    <row r="301" spans="1:7">
      <c r="A301" s="414"/>
      <c r="B301" s="414"/>
      <c r="C301" s="415"/>
      <c r="D301" s="415" t="str">
        <f>D$44</f>
        <v>S4</v>
      </c>
      <c r="E301" s="414"/>
      <c r="F301" s="420"/>
      <c r="G301" s="421"/>
    </row>
    <row r="303" spans="1:7">
      <c r="A303" s="414"/>
      <c r="B303" s="414"/>
      <c r="C303" s="415">
        <v>4.2</v>
      </c>
      <c r="D303" s="415"/>
      <c r="E303" s="417" t="s">
        <v>803</v>
      </c>
      <c r="F303" s="420"/>
      <c r="G303" s="421"/>
    </row>
    <row r="304" spans="1:7" ht="55.5" customHeight="1">
      <c r="A304" s="414" t="s">
        <v>804</v>
      </c>
      <c r="B304" s="419" t="s">
        <v>805</v>
      </c>
      <c r="C304" s="415" t="s">
        <v>806</v>
      </c>
      <c r="D304" s="415"/>
      <c r="E304" s="417" t="s">
        <v>807</v>
      </c>
      <c r="F304" s="420"/>
      <c r="G304" s="421"/>
    </row>
    <row r="305" spans="1:7">
      <c r="A305" s="414"/>
      <c r="B305" s="414"/>
      <c r="C305" s="415"/>
      <c r="D305" s="415" t="s">
        <v>19</v>
      </c>
      <c r="E305" s="414"/>
      <c r="F305" s="420"/>
      <c r="G305" s="421"/>
    </row>
    <row r="306" spans="1:7" ht="50">
      <c r="A306" s="414"/>
      <c r="B306" s="414"/>
      <c r="C306" s="415"/>
      <c r="D306" s="415" t="str">
        <f>D$40</f>
        <v>RA</v>
      </c>
      <c r="E306" s="363" t="s">
        <v>808</v>
      </c>
      <c r="F306" s="420" t="s">
        <v>636</v>
      </c>
      <c r="G306" s="421"/>
    </row>
    <row r="307" spans="1:7" ht="42">
      <c r="A307" s="414"/>
      <c r="B307" s="414"/>
      <c r="C307" s="415"/>
      <c r="D307" s="415" t="str">
        <f>D$41</f>
        <v>S1</v>
      </c>
      <c r="E307" s="414" t="s">
        <v>809</v>
      </c>
      <c r="F307" s="420" t="s">
        <v>636</v>
      </c>
      <c r="G307" s="421"/>
    </row>
    <row r="308" spans="1:7">
      <c r="A308" s="414"/>
      <c r="B308" s="414"/>
      <c r="C308" s="415"/>
      <c r="D308" s="415" t="str">
        <f>D$42</f>
        <v>S2</v>
      </c>
      <c r="E308" s="414"/>
      <c r="F308" s="420"/>
      <c r="G308" s="421"/>
    </row>
    <row r="309" spans="1:7">
      <c r="A309" s="414"/>
      <c r="B309" s="414"/>
      <c r="C309" s="415"/>
      <c r="D309" s="415" t="str">
        <f>D$43</f>
        <v>S3</v>
      </c>
      <c r="E309" s="414"/>
      <c r="F309" s="420"/>
      <c r="G309" s="421"/>
    </row>
    <row r="310" spans="1:7">
      <c r="A310" s="414"/>
      <c r="B310" s="414"/>
      <c r="C310" s="415"/>
      <c r="D310" s="415" t="str">
        <f>D$44</f>
        <v>S4</v>
      </c>
      <c r="E310" s="414"/>
      <c r="F310" s="420"/>
      <c r="G310" s="421"/>
    </row>
    <row r="312" spans="1:7" ht="52.5" customHeight="1">
      <c r="A312" s="414" t="s">
        <v>810</v>
      </c>
      <c r="B312" s="414" t="s">
        <v>811</v>
      </c>
      <c r="C312" s="415" t="s">
        <v>812</v>
      </c>
      <c r="D312" s="415"/>
      <c r="E312" s="417" t="s">
        <v>813</v>
      </c>
      <c r="F312" s="420"/>
      <c r="G312" s="421"/>
    </row>
    <row r="313" spans="1:7">
      <c r="A313" s="414"/>
      <c r="B313" s="414"/>
      <c r="C313" s="415"/>
      <c r="D313" s="415" t="s">
        <v>19</v>
      </c>
      <c r="E313" s="414"/>
      <c r="F313" s="420"/>
      <c r="G313" s="421"/>
    </row>
    <row r="314" spans="1:7">
      <c r="A314" s="414"/>
      <c r="B314" s="414"/>
      <c r="C314" s="415"/>
      <c r="D314" s="415" t="str">
        <f>D$40</f>
        <v>RA</v>
      </c>
      <c r="E314" s="414" t="s">
        <v>814</v>
      </c>
      <c r="F314" s="420" t="s">
        <v>636</v>
      </c>
      <c r="G314" s="421"/>
    </row>
    <row r="315" spans="1:7">
      <c r="A315" s="414"/>
      <c r="B315" s="414"/>
      <c r="C315" s="415"/>
      <c r="D315" s="415" t="str">
        <f>D$41</f>
        <v>S1</v>
      </c>
      <c r="E315" s="414" t="s">
        <v>815</v>
      </c>
      <c r="F315" s="420" t="s">
        <v>636</v>
      </c>
      <c r="G315" s="421"/>
    </row>
    <row r="316" spans="1:7">
      <c r="A316" s="414"/>
      <c r="B316" s="414"/>
      <c r="C316" s="415"/>
      <c r="D316" s="415" t="str">
        <f>D$42</f>
        <v>S2</v>
      </c>
      <c r="E316" s="414"/>
      <c r="F316" s="420"/>
      <c r="G316" s="421"/>
    </row>
    <row r="317" spans="1:7">
      <c r="A317" s="414"/>
      <c r="B317" s="414"/>
      <c r="C317" s="415"/>
      <c r="D317" s="415" t="str">
        <f>D$43</f>
        <v>S3</v>
      </c>
      <c r="E317" s="414"/>
      <c r="F317" s="420"/>
      <c r="G317" s="421"/>
    </row>
    <row r="318" spans="1:7">
      <c r="A318" s="414"/>
      <c r="B318" s="414"/>
      <c r="C318" s="415"/>
      <c r="D318" s="415" t="str">
        <f>D$44</f>
        <v>S4</v>
      </c>
      <c r="E318" s="414"/>
      <c r="F318" s="420"/>
      <c r="G318" s="421"/>
    </row>
    <row r="320" spans="1:7" ht="24.75" customHeight="1">
      <c r="A320" s="414"/>
      <c r="B320" s="419" t="s">
        <v>816</v>
      </c>
      <c r="C320" s="415" t="s">
        <v>817</v>
      </c>
      <c r="D320" s="415"/>
      <c r="E320" s="417" t="s">
        <v>818</v>
      </c>
      <c r="F320" s="420"/>
      <c r="G320" s="421"/>
    </row>
    <row r="321" spans="1:7">
      <c r="A321" s="414"/>
      <c r="B321" s="414"/>
      <c r="C321" s="415"/>
      <c r="D321" s="415" t="s">
        <v>19</v>
      </c>
      <c r="E321" s="414"/>
      <c r="F321" s="420"/>
      <c r="G321" s="421"/>
    </row>
    <row r="322" spans="1:7">
      <c r="A322" s="414"/>
      <c r="B322" s="414"/>
      <c r="C322" s="415"/>
      <c r="D322" s="415" t="str">
        <f>D$40</f>
        <v>RA</v>
      </c>
      <c r="E322" s="414" t="s">
        <v>819</v>
      </c>
      <c r="F322" s="420" t="s">
        <v>636</v>
      </c>
      <c r="G322" s="421"/>
    </row>
    <row r="323" spans="1:7">
      <c r="A323" s="414"/>
      <c r="B323" s="414"/>
      <c r="C323" s="415"/>
      <c r="D323" s="415" t="str">
        <f>D$41</f>
        <v>S1</v>
      </c>
      <c r="E323" s="414" t="s">
        <v>820</v>
      </c>
      <c r="F323" s="420" t="s">
        <v>636</v>
      </c>
      <c r="G323" s="421"/>
    </row>
    <row r="324" spans="1:7">
      <c r="A324" s="414"/>
      <c r="B324" s="414"/>
      <c r="C324" s="415"/>
      <c r="D324" s="415" t="str">
        <f>D$42</f>
        <v>S2</v>
      </c>
      <c r="E324" s="414"/>
      <c r="F324" s="420"/>
      <c r="G324" s="421"/>
    </row>
    <row r="325" spans="1:7">
      <c r="A325" s="414"/>
      <c r="B325" s="414"/>
      <c r="C325" s="415"/>
      <c r="D325" s="415" t="str">
        <f>D$43</f>
        <v>S3</v>
      </c>
      <c r="E325" s="414"/>
      <c r="F325" s="420"/>
      <c r="G325" s="421"/>
    </row>
    <row r="326" spans="1:7">
      <c r="A326" s="414"/>
      <c r="B326" s="414"/>
      <c r="C326" s="415"/>
      <c r="D326" s="415" t="str">
        <f>D$44</f>
        <v>S4</v>
      </c>
      <c r="E326" s="414"/>
      <c r="F326" s="420"/>
      <c r="G326" s="421"/>
    </row>
    <row r="328" spans="1:7" ht="30" customHeight="1">
      <c r="A328" s="414" t="s">
        <v>821</v>
      </c>
      <c r="B328" s="419" t="s">
        <v>822</v>
      </c>
      <c r="C328" s="415" t="s">
        <v>823</v>
      </c>
      <c r="D328" s="438"/>
      <c r="E328" s="417" t="s">
        <v>824</v>
      </c>
      <c r="F328" s="420"/>
      <c r="G328" s="421"/>
    </row>
    <row r="329" spans="1:7">
      <c r="A329" s="414"/>
      <c r="B329" s="414"/>
      <c r="C329" s="415"/>
      <c r="D329" s="415" t="s">
        <v>19</v>
      </c>
      <c r="E329" s="414"/>
      <c r="F329" s="420"/>
      <c r="G329" s="421"/>
    </row>
    <row r="330" spans="1:7" ht="45" customHeight="1">
      <c r="A330" s="414"/>
      <c r="B330" s="414"/>
      <c r="C330" s="415"/>
      <c r="D330" s="415" t="str">
        <f>D$40</f>
        <v>RA</v>
      </c>
      <c r="E330" s="363" t="s">
        <v>825</v>
      </c>
      <c r="F330" s="420" t="s">
        <v>636</v>
      </c>
      <c r="G330" s="421"/>
    </row>
    <row r="331" spans="1:7" ht="42">
      <c r="A331" s="414"/>
      <c r="B331" s="414"/>
      <c r="C331" s="415"/>
      <c r="D331" s="415" t="str">
        <f>D$41</f>
        <v>S1</v>
      </c>
      <c r="E331" s="414" t="s">
        <v>809</v>
      </c>
      <c r="F331" s="420" t="s">
        <v>636</v>
      </c>
      <c r="G331" s="421"/>
    </row>
    <row r="332" spans="1:7">
      <c r="A332" s="414"/>
      <c r="B332" s="414"/>
      <c r="C332" s="415"/>
      <c r="D332" s="415" t="str">
        <f>D$42</f>
        <v>S2</v>
      </c>
      <c r="E332" s="414"/>
      <c r="F332" s="420"/>
      <c r="G332" s="421"/>
    </row>
    <row r="333" spans="1:7">
      <c r="A333" s="414"/>
      <c r="B333" s="414"/>
      <c r="C333" s="415"/>
      <c r="D333" s="415" t="str">
        <f>D$43</f>
        <v>S3</v>
      </c>
      <c r="E333" s="414"/>
      <c r="F333" s="420"/>
      <c r="G333" s="421"/>
    </row>
    <row r="334" spans="1:7">
      <c r="A334" s="414"/>
      <c r="B334" s="414"/>
      <c r="C334" s="415"/>
      <c r="D334" s="415" t="str">
        <f>D$44</f>
        <v>S4</v>
      </c>
      <c r="E334" s="414"/>
      <c r="F334" s="420"/>
      <c r="G334" s="421"/>
    </row>
    <row r="336" spans="1:7">
      <c r="A336" s="414"/>
      <c r="B336" s="414"/>
      <c r="C336" s="415">
        <v>4.3</v>
      </c>
      <c r="D336" s="438"/>
      <c r="E336" s="417" t="s">
        <v>826</v>
      </c>
      <c r="F336" s="420"/>
      <c r="G336" s="421"/>
    </row>
    <row r="337" spans="1:7" ht="25.5" customHeight="1">
      <c r="A337" s="414" t="s">
        <v>827</v>
      </c>
      <c r="B337" s="414" t="s">
        <v>828</v>
      </c>
      <c r="C337" s="415" t="s">
        <v>829</v>
      </c>
      <c r="D337" s="415"/>
      <c r="E337" s="417" t="s">
        <v>830</v>
      </c>
      <c r="F337" s="420"/>
      <c r="G337" s="421"/>
    </row>
    <row r="338" spans="1:7">
      <c r="A338" s="414"/>
      <c r="B338" s="414"/>
      <c r="C338" s="415"/>
      <c r="D338" s="415" t="s">
        <v>19</v>
      </c>
      <c r="E338" s="414"/>
      <c r="F338" s="420"/>
      <c r="G338" s="421"/>
    </row>
    <row r="339" spans="1:7">
      <c r="A339" s="414"/>
      <c r="B339" s="414"/>
      <c r="C339" s="415"/>
      <c r="D339" s="415" t="str">
        <f>D$40</f>
        <v>RA</v>
      </c>
      <c r="E339" s="414" t="s">
        <v>831</v>
      </c>
      <c r="F339" s="420" t="s">
        <v>636</v>
      </c>
      <c r="G339" s="421"/>
    </row>
    <row r="340" spans="1:7">
      <c r="A340" s="414"/>
      <c r="B340" s="414"/>
      <c r="C340" s="415"/>
      <c r="D340" s="415" t="str">
        <f>D$41</f>
        <v>S1</v>
      </c>
      <c r="E340" s="414" t="s">
        <v>832</v>
      </c>
      <c r="F340" s="420" t="s">
        <v>636</v>
      </c>
      <c r="G340" s="421"/>
    </row>
    <row r="341" spans="1:7">
      <c r="A341" s="414"/>
      <c r="B341" s="414"/>
      <c r="C341" s="415"/>
      <c r="D341" s="415" t="str">
        <f>D$42</f>
        <v>S2</v>
      </c>
      <c r="E341" s="414"/>
      <c r="F341" s="420"/>
      <c r="G341" s="421"/>
    </row>
    <row r="342" spans="1:7">
      <c r="A342" s="414"/>
      <c r="B342" s="414"/>
      <c r="C342" s="415"/>
      <c r="D342" s="415" t="str">
        <f>D$43</f>
        <v>S3</v>
      </c>
      <c r="E342" s="414"/>
      <c r="F342" s="420"/>
      <c r="G342" s="421"/>
    </row>
    <row r="343" spans="1:7">
      <c r="A343" s="414"/>
      <c r="B343" s="414"/>
      <c r="C343" s="415"/>
      <c r="D343" s="415" t="str">
        <f>D$44</f>
        <v>S4</v>
      </c>
      <c r="E343" s="414"/>
      <c r="F343" s="420"/>
      <c r="G343" s="421"/>
    </row>
    <row r="345" spans="1:7" ht="55.5" customHeight="1">
      <c r="A345" s="414" t="s">
        <v>833</v>
      </c>
      <c r="B345" s="419" t="s">
        <v>834</v>
      </c>
      <c r="C345" s="415" t="s">
        <v>835</v>
      </c>
      <c r="D345" s="415"/>
      <c r="E345" s="417" t="s">
        <v>836</v>
      </c>
      <c r="F345" s="420"/>
      <c r="G345" s="421"/>
    </row>
    <row r="346" spans="1:7">
      <c r="A346" s="414"/>
      <c r="B346" s="414"/>
      <c r="C346" s="415"/>
      <c r="D346" s="415" t="s">
        <v>19</v>
      </c>
      <c r="E346" s="414"/>
      <c r="F346" s="420"/>
      <c r="G346" s="421"/>
    </row>
    <row r="347" spans="1:7">
      <c r="A347" s="414"/>
      <c r="B347" s="414"/>
      <c r="C347" s="415"/>
      <c r="D347" s="415" t="str">
        <f>D$40</f>
        <v>RA</v>
      </c>
      <c r="E347" s="414" t="s">
        <v>831</v>
      </c>
      <c r="F347" s="420" t="s">
        <v>636</v>
      </c>
      <c r="G347" s="421"/>
    </row>
    <row r="348" spans="1:7">
      <c r="A348" s="414"/>
      <c r="B348" s="414"/>
      <c r="C348" s="415"/>
      <c r="D348" s="415" t="str">
        <f>D$41</f>
        <v>S1</v>
      </c>
      <c r="E348" s="414" t="s">
        <v>832</v>
      </c>
      <c r="F348" s="420" t="s">
        <v>636</v>
      </c>
      <c r="G348" s="421"/>
    </row>
    <row r="349" spans="1:7">
      <c r="A349" s="414"/>
      <c r="B349" s="414"/>
      <c r="C349" s="415"/>
      <c r="D349" s="415" t="str">
        <f>D$42</f>
        <v>S2</v>
      </c>
      <c r="E349" s="414"/>
      <c r="F349" s="420"/>
      <c r="G349" s="421"/>
    </row>
    <row r="350" spans="1:7">
      <c r="A350" s="414"/>
      <c r="B350" s="414"/>
      <c r="C350" s="415"/>
      <c r="D350" s="415" t="str">
        <f>D$43</f>
        <v>S3</v>
      </c>
      <c r="E350" s="414"/>
      <c r="F350" s="420"/>
      <c r="G350" s="421"/>
    </row>
    <row r="351" spans="1:7">
      <c r="A351" s="414"/>
      <c r="B351" s="414"/>
      <c r="C351" s="415"/>
      <c r="D351" s="415" t="str">
        <f>D$44</f>
        <v>S4</v>
      </c>
      <c r="E351" s="414"/>
      <c r="F351" s="420"/>
      <c r="G351" s="421"/>
    </row>
    <row r="353" spans="1:7" hidden="1">
      <c r="A353" s="409"/>
      <c r="B353" s="409"/>
      <c r="C353" s="423">
        <v>5</v>
      </c>
      <c r="D353" s="423"/>
      <c r="E353" s="411" t="s">
        <v>837</v>
      </c>
      <c r="F353" s="434"/>
      <c r="G353" s="435"/>
    </row>
    <row r="354" spans="1:7" hidden="1">
      <c r="A354" s="414"/>
      <c r="B354" s="414"/>
      <c r="C354" s="415">
        <v>5.0999999999999996</v>
      </c>
      <c r="D354" s="415"/>
      <c r="E354" s="417" t="s">
        <v>838</v>
      </c>
      <c r="F354" s="420"/>
      <c r="G354" s="421"/>
    </row>
    <row r="355" spans="1:7" ht="39" hidden="1" customHeight="1">
      <c r="A355" s="414" t="s">
        <v>839</v>
      </c>
      <c r="B355" s="419" t="s">
        <v>840</v>
      </c>
      <c r="C355" s="415" t="s">
        <v>841</v>
      </c>
      <c r="D355" s="415"/>
      <c r="E355" s="417" t="s">
        <v>842</v>
      </c>
      <c r="F355" s="420"/>
      <c r="G355" s="421"/>
    </row>
    <row r="356" spans="1:7" hidden="1">
      <c r="A356" s="414"/>
      <c r="B356" s="414"/>
      <c r="C356" s="415"/>
      <c r="D356" s="415" t="s">
        <v>19</v>
      </c>
      <c r="E356" s="414"/>
      <c r="F356" s="420"/>
      <c r="G356" s="421"/>
    </row>
    <row r="357" spans="1:7" ht="33" hidden="1" customHeight="1">
      <c r="A357" s="414"/>
      <c r="B357" s="414"/>
      <c r="C357" s="415"/>
      <c r="D357" s="415" t="str">
        <f>D$40</f>
        <v>RA</v>
      </c>
      <c r="E357" s="363" t="s">
        <v>843</v>
      </c>
      <c r="F357" s="420" t="s">
        <v>636</v>
      </c>
      <c r="G357" s="421"/>
    </row>
    <row r="358" spans="1:7" hidden="1">
      <c r="A358" s="414"/>
      <c r="B358" s="414"/>
      <c r="C358" s="415"/>
      <c r="D358" s="415" t="str">
        <f>D$41</f>
        <v>S1</v>
      </c>
      <c r="E358" s="414"/>
      <c r="F358" s="420"/>
      <c r="G358" s="421"/>
    </row>
    <row r="359" spans="1:7" hidden="1">
      <c r="A359" s="414"/>
      <c r="B359" s="414"/>
      <c r="C359" s="415"/>
      <c r="D359" s="415" t="str">
        <f>D$42</f>
        <v>S2</v>
      </c>
      <c r="E359" s="414"/>
      <c r="F359" s="420"/>
      <c r="G359" s="421"/>
    </row>
    <row r="360" spans="1:7" hidden="1">
      <c r="A360" s="414"/>
      <c r="B360" s="414"/>
      <c r="C360" s="415"/>
      <c r="D360" s="415" t="str">
        <f>D$43</f>
        <v>S3</v>
      </c>
      <c r="E360" s="414"/>
      <c r="F360" s="420"/>
      <c r="G360" s="421"/>
    </row>
    <row r="361" spans="1:7" hidden="1">
      <c r="A361" s="414"/>
      <c r="B361" s="414"/>
      <c r="C361" s="415"/>
      <c r="D361" s="415" t="str">
        <f>D$44</f>
        <v>S4</v>
      </c>
      <c r="E361" s="414"/>
      <c r="F361" s="420"/>
      <c r="G361" s="421"/>
    </row>
    <row r="362" spans="1:7" hidden="1"/>
    <row r="363" spans="1:7" ht="57.75" hidden="1" customHeight="1">
      <c r="A363" s="414" t="s">
        <v>844</v>
      </c>
      <c r="B363" s="419" t="s">
        <v>845</v>
      </c>
      <c r="C363" s="415" t="s">
        <v>846</v>
      </c>
      <c r="D363" s="415"/>
      <c r="E363" s="417" t="s">
        <v>847</v>
      </c>
      <c r="F363" s="420"/>
      <c r="G363" s="421"/>
    </row>
    <row r="364" spans="1:7" hidden="1">
      <c r="A364" s="414"/>
      <c r="B364" s="414"/>
      <c r="C364" s="415"/>
      <c r="D364" s="415" t="s">
        <v>19</v>
      </c>
      <c r="E364" s="414"/>
      <c r="F364" s="420"/>
      <c r="G364" s="421"/>
    </row>
    <row r="365" spans="1:7" ht="25" hidden="1">
      <c r="A365" s="414"/>
      <c r="B365" s="414"/>
      <c r="C365" s="415"/>
      <c r="D365" s="415" t="str">
        <f>D$40</f>
        <v>RA</v>
      </c>
      <c r="E365" s="363" t="s">
        <v>843</v>
      </c>
      <c r="F365" s="420" t="s">
        <v>636</v>
      </c>
      <c r="G365" s="421"/>
    </row>
    <row r="366" spans="1:7" hidden="1">
      <c r="A366" s="414"/>
      <c r="B366" s="414"/>
      <c r="C366" s="415"/>
      <c r="D366" s="415" t="str">
        <f>D$41</f>
        <v>S1</v>
      </c>
      <c r="E366" s="414"/>
      <c r="F366" s="420"/>
      <c r="G366" s="421"/>
    </row>
    <row r="367" spans="1:7" hidden="1">
      <c r="A367" s="414"/>
      <c r="B367" s="414"/>
      <c r="C367" s="415"/>
      <c r="D367" s="415" t="str">
        <f>D$42</f>
        <v>S2</v>
      </c>
      <c r="E367" s="414"/>
      <c r="F367" s="420"/>
      <c r="G367" s="421"/>
    </row>
    <row r="368" spans="1:7" hidden="1">
      <c r="A368" s="414"/>
      <c r="B368" s="414"/>
      <c r="C368" s="415"/>
      <c r="D368" s="415" t="str">
        <f>D$43</f>
        <v>S3</v>
      </c>
      <c r="E368" s="414"/>
      <c r="F368" s="420"/>
      <c r="G368" s="421"/>
    </row>
    <row r="369" spans="1:7" hidden="1">
      <c r="A369" s="414"/>
      <c r="B369" s="414"/>
      <c r="C369" s="415"/>
      <c r="D369" s="415" t="str">
        <f>D$44</f>
        <v>S4</v>
      </c>
      <c r="E369" s="414"/>
      <c r="F369" s="420"/>
      <c r="G369" s="421"/>
    </row>
    <row r="370" spans="1:7" hidden="1"/>
    <row r="371" spans="1:7" ht="114.75" hidden="1" customHeight="1">
      <c r="A371" s="414" t="s">
        <v>848</v>
      </c>
      <c r="B371" s="419" t="s">
        <v>849</v>
      </c>
      <c r="C371" s="415" t="s">
        <v>850</v>
      </c>
      <c r="D371" s="415"/>
      <c r="E371" s="417" t="s">
        <v>851</v>
      </c>
      <c r="F371" s="420"/>
      <c r="G371" s="421"/>
    </row>
    <row r="372" spans="1:7" hidden="1">
      <c r="A372" s="414"/>
      <c r="B372" s="414"/>
      <c r="C372" s="415"/>
      <c r="D372" s="415" t="s">
        <v>19</v>
      </c>
      <c r="E372" s="414"/>
      <c r="F372" s="420"/>
      <c r="G372" s="421"/>
    </row>
    <row r="373" spans="1:7" ht="70" hidden="1">
      <c r="A373" s="414"/>
      <c r="B373" s="414"/>
      <c r="C373" s="415"/>
      <c r="D373" s="415" t="str">
        <f>D$40</f>
        <v>RA</v>
      </c>
      <c r="E373" s="414" t="s">
        <v>852</v>
      </c>
      <c r="F373" s="420" t="s">
        <v>636</v>
      </c>
      <c r="G373" s="421"/>
    </row>
    <row r="374" spans="1:7" hidden="1">
      <c r="A374" s="414"/>
      <c r="B374" s="414"/>
      <c r="C374" s="415"/>
      <c r="D374" s="415" t="str">
        <f>D$41</f>
        <v>S1</v>
      </c>
      <c r="E374" s="414"/>
      <c r="F374" s="420"/>
      <c r="G374" s="421"/>
    </row>
    <row r="375" spans="1:7" hidden="1">
      <c r="A375" s="414"/>
      <c r="B375" s="414"/>
      <c r="C375" s="415"/>
      <c r="D375" s="415" t="str">
        <f>D$42</f>
        <v>S2</v>
      </c>
      <c r="E375" s="414"/>
      <c r="F375" s="420"/>
      <c r="G375" s="421"/>
    </row>
    <row r="376" spans="1:7" hidden="1">
      <c r="A376" s="414"/>
      <c r="B376" s="414"/>
      <c r="C376" s="415"/>
      <c r="D376" s="415" t="str">
        <f>D$43</f>
        <v>S3</v>
      </c>
      <c r="E376" s="414"/>
      <c r="F376" s="420"/>
      <c r="G376" s="421"/>
    </row>
    <row r="377" spans="1:7" hidden="1">
      <c r="A377" s="414"/>
      <c r="B377" s="414"/>
      <c r="C377" s="415"/>
      <c r="D377" s="415" t="str">
        <f>D$44</f>
        <v>S4</v>
      </c>
      <c r="E377" s="414"/>
      <c r="F377" s="420"/>
      <c r="G377" s="421"/>
    </row>
    <row r="378" spans="1:7" hidden="1"/>
    <row r="379" spans="1:7" ht="45" hidden="1" customHeight="1">
      <c r="A379" s="414" t="s">
        <v>853</v>
      </c>
      <c r="B379" s="419" t="s">
        <v>854</v>
      </c>
      <c r="C379" s="415" t="s">
        <v>855</v>
      </c>
      <c r="D379" s="415"/>
      <c r="E379" s="417" t="s">
        <v>856</v>
      </c>
      <c r="F379" s="420"/>
      <c r="G379" s="421"/>
    </row>
    <row r="380" spans="1:7" hidden="1">
      <c r="A380" s="414"/>
      <c r="B380" s="414"/>
      <c r="C380" s="415"/>
      <c r="D380" s="415" t="s">
        <v>19</v>
      </c>
      <c r="E380" s="414"/>
      <c r="F380" s="420"/>
      <c r="G380" s="421"/>
    </row>
    <row r="381" spans="1:7" hidden="1">
      <c r="A381" s="414"/>
      <c r="B381" s="414"/>
      <c r="C381" s="415"/>
      <c r="D381" s="415" t="str">
        <f>D$40</f>
        <v>RA</v>
      </c>
      <c r="E381" s="414" t="s">
        <v>857</v>
      </c>
      <c r="F381" s="420" t="s">
        <v>636</v>
      </c>
      <c r="G381" s="421"/>
    </row>
    <row r="382" spans="1:7" hidden="1">
      <c r="A382" s="414"/>
      <c r="B382" s="414"/>
      <c r="C382" s="415"/>
      <c r="D382" s="415" t="str">
        <f>D$41</f>
        <v>S1</v>
      </c>
      <c r="E382" s="414"/>
      <c r="F382" s="420"/>
      <c r="G382" s="421"/>
    </row>
    <row r="383" spans="1:7" hidden="1">
      <c r="A383" s="414"/>
      <c r="B383" s="414"/>
      <c r="C383" s="415"/>
      <c r="D383" s="415" t="str">
        <f>D$42</f>
        <v>S2</v>
      </c>
      <c r="E383" s="414"/>
      <c r="F383" s="420"/>
      <c r="G383" s="421"/>
    </row>
    <row r="384" spans="1:7" hidden="1">
      <c r="A384" s="414"/>
      <c r="B384" s="414"/>
      <c r="C384" s="415"/>
      <c r="D384" s="415" t="str">
        <f>D$43</f>
        <v>S3</v>
      </c>
      <c r="E384" s="414"/>
      <c r="F384" s="420"/>
      <c r="G384" s="421"/>
    </row>
    <row r="385" spans="1:7" hidden="1">
      <c r="A385" s="414"/>
      <c r="B385" s="414"/>
      <c r="C385" s="415"/>
      <c r="D385" s="415" t="str">
        <f>D$44</f>
        <v>S4</v>
      </c>
      <c r="E385" s="414"/>
      <c r="F385" s="420"/>
      <c r="G385" s="421"/>
    </row>
    <row r="386" spans="1:7" hidden="1"/>
    <row r="387" spans="1:7" ht="28" hidden="1">
      <c r="A387" s="414" t="s">
        <v>858</v>
      </c>
      <c r="B387" s="419" t="s">
        <v>859</v>
      </c>
      <c r="C387" s="415" t="s">
        <v>860</v>
      </c>
      <c r="D387" s="415"/>
      <c r="E387" s="417" t="s">
        <v>861</v>
      </c>
      <c r="F387" s="420"/>
      <c r="G387" s="421"/>
    </row>
    <row r="388" spans="1:7" hidden="1">
      <c r="A388" s="414"/>
      <c r="B388" s="414"/>
      <c r="C388" s="415"/>
      <c r="D388" s="415" t="s">
        <v>19</v>
      </c>
      <c r="E388" s="414"/>
      <c r="F388" s="420"/>
      <c r="G388" s="421"/>
    </row>
    <row r="389" spans="1:7" hidden="1">
      <c r="A389" s="414"/>
      <c r="B389" s="414"/>
      <c r="C389" s="415"/>
      <c r="D389" s="415" t="str">
        <f>D$40</f>
        <v>RA</v>
      </c>
      <c r="E389" s="414" t="s">
        <v>862</v>
      </c>
      <c r="F389" s="420" t="s">
        <v>636</v>
      </c>
      <c r="G389" s="421"/>
    </row>
    <row r="390" spans="1:7" hidden="1">
      <c r="A390" s="414"/>
      <c r="B390" s="414"/>
      <c r="C390" s="415"/>
      <c r="D390" s="415" t="str">
        <f>D$41</f>
        <v>S1</v>
      </c>
      <c r="E390" s="414"/>
      <c r="F390" s="420"/>
      <c r="G390" s="421"/>
    </row>
    <row r="391" spans="1:7" hidden="1">
      <c r="A391" s="414"/>
      <c r="B391" s="414"/>
      <c r="C391" s="415"/>
      <c r="D391" s="415" t="str">
        <f>D$42</f>
        <v>S2</v>
      </c>
      <c r="E391" s="414"/>
      <c r="F391" s="420"/>
      <c r="G391" s="421"/>
    </row>
    <row r="392" spans="1:7" hidden="1">
      <c r="A392" s="414"/>
      <c r="B392" s="414"/>
      <c r="C392" s="415"/>
      <c r="D392" s="415" t="str">
        <f>D$43</f>
        <v>S3</v>
      </c>
      <c r="E392" s="414"/>
      <c r="F392" s="420"/>
      <c r="G392" s="421"/>
    </row>
    <row r="393" spans="1:7" hidden="1">
      <c r="A393" s="414"/>
      <c r="B393" s="414"/>
      <c r="C393" s="415"/>
      <c r="D393" s="415" t="str">
        <f>D$44</f>
        <v>S4</v>
      </c>
      <c r="E393" s="414"/>
      <c r="F393" s="420"/>
      <c r="G393" s="421"/>
    </row>
    <row r="394" spans="1:7" hidden="1"/>
    <row r="395" spans="1:7" ht="43.5" hidden="1" customHeight="1">
      <c r="A395" s="414" t="s">
        <v>863</v>
      </c>
      <c r="B395" s="414" t="s">
        <v>864</v>
      </c>
      <c r="C395" s="415" t="s">
        <v>865</v>
      </c>
      <c r="D395" s="415"/>
      <c r="E395" s="417" t="s">
        <v>866</v>
      </c>
      <c r="F395" s="420"/>
      <c r="G395" s="421"/>
    </row>
    <row r="396" spans="1:7" hidden="1">
      <c r="A396" s="414"/>
      <c r="B396" s="414"/>
      <c r="C396" s="415"/>
      <c r="D396" s="415" t="s">
        <v>19</v>
      </c>
      <c r="E396" s="414"/>
      <c r="F396" s="420"/>
      <c r="G396" s="421"/>
    </row>
    <row r="397" spans="1:7" hidden="1">
      <c r="A397" s="414"/>
      <c r="B397" s="414"/>
      <c r="C397" s="415"/>
      <c r="D397" s="415" t="str">
        <f>D$40</f>
        <v>RA</v>
      </c>
      <c r="E397" s="442" t="s">
        <v>867</v>
      </c>
      <c r="F397" s="420" t="s">
        <v>636</v>
      </c>
      <c r="G397" s="421"/>
    </row>
    <row r="398" spans="1:7" hidden="1">
      <c r="A398" s="414"/>
      <c r="B398" s="414"/>
      <c r="C398" s="415"/>
      <c r="D398" s="415" t="str">
        <f>D$41</f>
        <v>S1</v>
      </c>
      <c r="E398" s="414"/>
      <c r="F398" s="420"/>
      <c r="G398" s="421"/>
    </row>
    <row r="399" spans="1:7" hidden="1">
      <c r="A399" s="414"/>
      <c r="B399" s="414"/>
      <c r="C399" s="415"/>
      <c r="D399" s="415" t="str">
        <f>D$42</f>
        <v>S2</v>
      </c>
      <c r="E399" s="414"/>
      <c r="F399" s="420"/>
      <c r="G399" s="421"/>
    </row>
    <row r="400" spans="1:7" hidden="1">
      <c r="A400" s="414"/>
      <c r="B400" s="414"/>
      <c r="C400" s="415"/>
      <c r="D400" s="415" t="str">
        <f>D$43</f>
        <v>S3</v>
      </c>
      <c r="E400" s="414"/>
      <c r="F400" s="420"/>
      <c r="G400" s="421"/>
    </row>
    <row r="401" spans="1:256" hidden="1">
      <c r="A401" s="414"/>
      <c r="B401" s="414"/>
      <c r="C401" s="415"/>
      <c r="D401" s="415" t="str">
        <f>D$44</f>
        <v>S4</v>
      </c>
      <c r="E401" s="414"/>
      <c r="F401" s="420"/>
      <c r="G401" s="421"/>
    </row>
    <row r="402" spans="1:256" hidden="1"/>
    <row r="403" spans="1:256" ht="42.75" hidden="1" customHeight="1">
      <c r="A403" s="414" t="s">
        <v>868</v>
      </c>
      <c r="B403" s="414" t="s">
        <v>869</v>
      </c>
      <c r="C403" s="415" t="s">
        <v>870</v>
      </c>
      <c r="D403" s="415"/>
      <c r="E403" s="417" t="s">
        <v>388</v>
      </c>
      <c r="F403" s="420"/>
      <c r="G403" s="443"/>
      <c r="H403" s="444"/>
      <c r="I403" s="444"/>
      <c r="J403" s="444"/>
      <c r="K403" s="444"/>
      <c r="L403" s="444"/>
      <c r="M403" s="444"/>
      <c r="N403" s="444"/>
      <c r="O403" s="444"/>
      <c r="P403" s="444"/>
      <c r="Q403" s="444"/>
      <c r="R403" s="444"/>
      <c r="S403" s="444"/>
      <c r="T403" s="444"/>
      <c r="U403" s="444"/>
      <c r="V403" s="444"/>
      <c r="W403" s="444"/>
      <c r="X403" s="444"/>
      <c r="Y403" s="444"/>
      <c r="Z403" s="444"/>
      <c r="AA403" s="444"/>
      <c r="AB403" s="444"/>
      <c r="AC403" s="444"/>
      <c r="AD403" s="444"/>
      <c r="AE403" s="444"/>
      <c r="AF403" s="444"/>
      <c r="AG403" s="444"/>
      <c r="AH403" s="444"/>
      <c r="AI403" s="444"/>
      <c r="AJ403" s="444"/>
      <c r="AK403" s="444"/>
      <c r="AL403" s="444"/>
      <c r="AM403" s="444"/>
      <c r="AN403" s="444"/>
      <c r="AO403" s="444"/>
      <c r="AP403" s="444"/>
      <c r="AQ403" s="444"/>
      <c r="AR403" s="444"/>
      <c r="AS403" s="444"/>
      <c r="AT403" s="444"/>
      <c r="AU403" s="444"/>
      <c r="AV403" s="444"/>
      <c r="AW403" s="444"/>
      <c r="AX403" s="444"/>
      <c r="AY403" s="444"/>
      <c r="AZ403" s="444"/>
      <c r="BA403" s="444"/>
      <c r="BB403" s="444"/>
      <c r="BC403" s="444"/>
      <c r="BD403" s="444"/>
      <c r="BE403" s="444"/>
      <c r="BF403" s="444"/>
      <c r="BG403" s="444"/>
      <c r="BH403" s="444"/>
      <c r="BI403" s="444"/>
      <c r="BJ403" s="444"/>
      <c r="BK403" s="444"/>
      <c r="BL403" s="444"/>
      <c r="BM403" s="444"/>
      <c r="BN403" s="444"/>
      <c r="BO403" s="444"/>
      <c r="BP403" s="444"/>
      <c r="BQ403" s="444"/>
      <c r="BR403" s="444"/>
      <c r="BS403" s="444"/>
      <c r="BT403" s="444"/>
      <c r="BU403" s="444"/>
      <c r="BV403" s="444"/>
      <c r="BW403" s="444"/>
      <c r="BX403" s="444"/>
      <c r="BY403" s="444"/>
      <c r="BZ403" s="444"/>
      <c r="CA403" s="444"/>
      <c r="CB403" s="444"/>
      <c r="CC403" s="444"/>
      <c r="CD403" s="444"/>
      <c r="CE403" s="444"/>
      <c r="CF403" s="444"/>
      <c r="CG403" s="444"/>
      <c r="CH403" s="444"/>
      <c r="CI403" s="444"/>
      <c r="CJ403" s="444"/>
      <c r="CK403" s="444"/>
      <c r="CL403" s="444"/>
      <c r="CM403" s="444"/>
      <c r="CN403" s="444"/>
      <c r="CO403" s="444"/>
      <c r="CP403" s="444"/>
      <c r="CQ403" s="444"/>
      <c r="CR403" s="444"/>
      <c r="CS403" s="444"/>
      <c r="CT403" s="444"/>
      <c r="CU403" s="444"/>
      <c r="CV403" s="444"/>
      <c r="CW403" s="444"/>
      <c r="CX403" s="444"/>
      <c r="CY403" s="444"/>
      <c r="CZ403" s="444"/>
      <c r="DA403" s="444"/>
      <c r="DB403" s="444"/>
      <c r="DC403" s="444"/>
      <c r="DD403" s="444"/>
      <c r="DE403" s="444"/>
      <c r="DF403" s="444"/>
      <c r="DG403" s="444"/>
      <c r="DH403" s="444"/>
      <c r="DI403" s="444"/>
      <c r="DJ403" s="444"/>
      <c r="DK403" s="444"/>
      <c r="DL403" s="444"/>
      <c r="DM403" s="444"/>
      <c r="DN403" s="444"/>
      <c r="DO403" s="444"/>
      <c r="DP403" s="444"/>
      <c r="DQ403" s="444"/>
      <c r="DR403" s="444"/>
      <c r="DS403" s="444"/>
      <c r="DT403" s="444"/>
      <c r="DU403" s="444"/>
      <c r="DV403" s="444"/>
      <c r="DW403" s="444"/>
      <c r="DX403" s="444"/>
      <c r="DY403" s="444"/>
      <c r="DZ403" s="444"/>
      <c r="EA403" s="444"/>
      <c r="EB403" s="444"/>
      <c r="EC403" s="444"/>
      <c r="ED403" s="444"/>
      <c r="EE403" s="444"/>
      <c r="EF403" s="444"/>
      <c r="EG403" s="444"/>
      <c r="EH403" s="444"/>
      <c r="EI403" s="444"/>
      <c r="EJ403" s="444"/>
      <c r="EK403" s="444"/>
      <c r="EL403" s="444"/>
      <c r="EM403" s="444"/>
      <c r="EN403" s="444"/>
      <c r="EO403" s="444"/>
      <c r="EP403" s="444"/>
      <c r="EQ403" s="444"/>
      <c r="ER403" s="444"/>
      <c r="ES403" s="444"/>
      <c r="ET403" s="444"/>
      <c r="EU403" s="444"/>
      <c r="EV403" s="444"/>
      <c r="EW403" s="444"/>
      <c r="EX403" s="444"/>
      <c r="EY403" s="444"/>
      <c r="EZ403" s="444"/>
      <c r="FA403" s="444"/>
      <c r="FB403" s="444"/>
      <c r="FC403" s="444"/>
      <c r="FD403" s="444"/>
      <c r="FE403" s="444"/>
      <c r="FF403" s="444"/>
      <c r="FG403" s="444"/>
      <c r="FH403" s="444"/>
      <c r="FI403" s="444"/>
      <c r="FJ403" s="444"/>
      <c r="FK403" s="444"/>
      <c r="FL403" s="444"/>
      <c r="FM403" s="444"/>
      <c r="FN403" s="444"/>
      <c r="FO403" s="444"/>
      <c r="FP403" s="444"/>
      <c r="FQ403" s="444"/>
      <c r="FR403" s="444"/>
      <c r="FS403" s="444"/>
      <c r="FT403" s="444"/>
      <c r="FU403" s="444"/>
      <c r="FV403" s="444"/>
      <c r="FW403" s="444"/>
      <c r="FX403" s="444"/>
      <c r="FY403" s="444"/>
      <c r="FZ403" s="444"/>
      <c r="GA403" s="444"/>
      <c r="GB403" s="444"/>
      <c r="GC403" s="444"/>
      <c r="GD403" s="444"/>
      <c r="GE403" s="444"/>
      <c r="GF403" s="444"/>
      <c r="GG403" s="444"/>
      <c r="GH403" s="444"/>
      <c r="GI403" s="444"/>
      <c r="GJ403" s="444"/>
      <c r="GK403" s="444"/>
      <c r="GL403" s="444"/>
      <c r="GM403" s="444"/>
      <c r="GN403" s="444"/>
      <c r="GO403" s="444"/>
      <c r="GP403" s="444"/>
      <c r="GQ403" s="444"/>
      <c r="GR403" s="444"/>
      <c r="GS403" s="444"/>
      <c r="GT403" s="444"/>
      <c r="GU403" s="444"/>
      <c r="GV403" s="444"/>
      <c r="GW403" s="444"/>
      <c r="GX403" s="444"/>
      <c r="GY403" s="444"/>
      <c r="GZ403" s="444"/>
      <c r="HA403" s="444"/>
      <c r="HB403" s="444"/>
      <c r="HC403" s="444"/>
      <c r="HD403" s="444"/>
      <c r="HE403" s="444"/>
      <c r="HF403" s="444"/>
      <c r="HG403" s="444"/>
      <c r="HH403" s="444"/>
      <c r="HI403" s="444"/>
      <c r="HJ403" s="444"/>
      <c r="HK403" s="444"/>
      <c r="HL403" s="444"/>
      <c r="HM403" s="444"/>
      <c r="HN403" s="444"/>
      <c r="HO403" s="444"/>
      <c r="HP403" s="444"/>
      <c r="HQ403" s="444"/>
      <c r="HR403" s="444"/>
      <c r="HS403" s="444"/>
      <c r="HT403" s="444"/>
      <c r="HU403" s="444"/>
      <c r="HV403" s="444"/>
      <c r="HW403" s="444"/>
      <c r="HX403" s="444"/>
      <c r="HY403" s="444"/>
      <c r="HZ403" s="444"/>
      <c r="IA403" s="444"/>
      <c r="IB403" s="444"/>
      <c r="IC403" s="444"/>
      <c r="ID403" s="444"/>
      <c r="IE403" s="444"/>
      <c r="IF403" s="444"/>
      <c r="IG403" s="444"/>
      <c r="IH403" s="444"/>
      <c r="II403" s="444"/>
      <c r="IJ403" s="444"/>
      <c r="IK403" s="444"/>
      <c r="IL403" s="444"/>
      <c r="IM403" s="444"/>
      <c r="IN403" s="444"/>
      <c r="IO403" s="444"/>
      <c r="IP403" s="444"/>
      <c r="IQ403" s="444"/>
      <c r="IR403" s="444"/>
      <c r="IS403" s="444"/>
      <c r="IT403" s="444"/>
      <c r="IU403" s="444"/>
      <c r="IV403" s="444"/>
    </row>
    <row r="404" spans="1:256" hidden="1">
      <c r="A404" s="414"/>
      <c r="B404" s="414"/>
      <c r="C404" s="415"/>
      <c r="D404" s="415" t="s">
        <v>19</v>
      </c>
      <c r="E404" s="414"/>
      <c r="F404" s="420"/>
      <c r="G404" s="421"/>
    </row>
    <row r="405" spans="1:256" ht="37.5" hidden="1">
      <c r="A405" s="414"/>
      <c r="B405" s="414"/>
      <c r="C405" s="415"/>
      <c r="D405" s="415" t="str">
        <f>D$40</f>
        <v>RA</v>
      </c>
      <c r="E405" s="363" t="s">
        <v>871</v>
      </c>
      <c r="F405" s="420" t="s">
        <v>636</v>
      </c>
      <c r="G405" s="421"/>
    </row>
    <row r="406" spans="1:256" hidden="1">
      <c r="A406" s="414"/>
      <c r="B406" s="414"/>
      <c r="C406" s="415"/>
      <c r="D406" s="415" t="str">
        <f>D$41</f>
        <v>S1</v>
      </c>
      <c r="E406" s="414"/>
      <c r="F406" s="420"/>
      <c r="G406" s="421"/>
    </row>
    <row r="407" spans="1:256" hidden="1">
      <c r="A407" s="414"/>
      <c r="B407" s="414"/>
      <c r="C407" s="415"/>
      <c r="D407" s="415" t="str">
        <f>D$42</f>
        <v>S2</v>
      </c>
      <c r="E407" s="414"/>
      <c r="F407" s="420"/>
      <c r="G407" s="421"/>
    </row>
    <row r="408" spans="1:256" hidden="1">
      <c r="A408" s="414"/>
      <c r="B408" s="414"/>
      <c r="C408" s="415"/>
      <c r="D408" s="415" t="str">
        <f>D$43</f>
        <v>S3</v>
      </c>
      <c r="E408" s="414"/>
      <c r="F408" s="420"/>
      <c r="G408" s="421"/>
    </row>
    <row r="409" spans="1:256" hidden="1">
      <c r="A409" s="414"/>
      <c r="B409" s="414"/>
      <c r="C409" s="415"/>
      <c r="D409" s="415" t="str">
        <f>D$44</f>
        <v>S4</v>
      </c>
      <c r="E409" s="414"/>
      <c r="F409" s="420"/>
      <c r="G409" s="421"/>
    </row>
    <row r="410" spans="1:256" hidden="1"/>
    <row r="411" spans="1:256" hidden="1">
      <c r="A411" s="414"/>
      <c r="B411" s="414"/>
      <c r="C411" s="415">
        <v>5.2</v>
      </c>
      <c r="D411" s="415"/>
      <c r="E411" s="417" t="s">
        <v>872</v>
      </c>
      <c r="F411" s="420"/>
      <c r="G411" s="421"/>
    </row>
    <row r="412" spans="1:256" ht="42" hidden="1" customHeight="1">
      <c r="A412" s="414" t="s">
        <v>873</v>
      </c>
      <c r="B412" s="414" t="s">
        <v>874</v>
      </c>
      <c r="C412" s="445" t="s">
        <v>875</v>
      </c>
      <c r="D412" s="445"/>
      <c r="E412" s="446" t="s">
        <v>876</v>
      </c>
      <c r="F412" s="447"/>
      <c r="G412" s="448"/>
    </row>
    <row r="413" spans="1:256" hidden="1">
      <c r="A413" s="414"/>
      <c r="B413" s="414"/>
      <c r="C413" s="445"/>
      <c r="D413" s="445" t="s">
        <v>19</v>
      </c>
      <c r="E413" s="446"/>
      <c r="F413" s="447"/>
      <c r="G413" s="448"/>
    </row>
    <row r="414" spans="1:256" hidden="1">
      <c r="A414" s="414"/>
      <c r="B414" s="414"/>
      <c r="C414" s="415"/>
      <c r="D414" s="415" t="str">
        <f>D$40</f>
        <v>RA</v>
      </c>
      <c r="E414" s="414" t="s">
        <v>877</v>
      </c>
      <c r="F414" s="420" t="s">
        <v>636</v>
      </c>
      <c r="G414" s="421"/>
    </row>
    <row r="415" spans="1:256" hidden="1">
      <c r="A415" s="414"/>
      <c r="B415" s="414"/>
      <c r="C415" s="415"/>
      <c r="D415" s="415" t="str">
        <f>D$41</f>
        <v>S1</v>
      </c>
      <c r="E415" s="414"/>
      <c r="F415" s="420"/>
      <c r="G415" s="421"/>
    </row>
    <row r="416" spans="1:256" hidden="1">
      <c r="A416" s="414"/>
      <c r="B416" s="414"/>
      <c r="C416" s="415"/>
      <c r="D416" s="415" t="str">
        <f>D$42</f>
        <v>S2</v>
      </c>
      <c r="E416" s="414"/>
      <c r="F416" s="420"/>
      <c r="G416" s="421"/>
    </row>
    <row r="417" spans="1:7" hidden="1">
      <c r="A417" s="414"/>
      <c r="B417" s="414"/>
      <c r="C417" s="415"/>
      <c r="D417" s="415" t="str">
        <f>D$43</f>
        <v>S3</v>
      </c>
      <c r="E417" s="414"/>
      <c r="F417" s="420"/>
      <c r="G417" s="421"/>
    </row>
    <row r="418" spans="1:7" hidden="1">
      <c r="A418" s="414"/>
      <c r="B418" s="414"/>
      <c r="C418" s="415"/>
      <c r="D418" s="415" t="str">
        <f>D$44</f>
        <v>S4</v>
      </c>
      <c r="E418" s="414"/>
      <c r="F418" s="420"/>
      <c r="G418" s="421"/>
    </row>
    <row r="419" spans="1:7" hidden="1"/>
    <row r="420" spans="1:7" ht="37.5" hidden="1" customHeight="1">
      <c r="A420" s="414" t="s">
        <v>878</v>
      </c>
      <c r="B420" s="419" t="s">
        <v>879</v>
      </c>
      <c r="C420" s="415" t="s">
        <v>880</v>
      </c>
      <c r="D420" s="415"/>
      <c r="E420" s="417" t="s">
        <v>881</v>
      </c>
      <c r="F420" s="420"/>
      <c r="G420" s="421"/>
    </row>
    <row r="421" spans="1:7" hidden="1">
      <c r="A421" s="414"/>
      <c r="B421" s="414"/>
      <c r="C421" s="415"/>
      <c r="D421" s="415" t="s">
        <v>19</v>
      </c>
      <c r="E421" s="449"/>
      <c r="F421" s="420"/>
      <c r="G421" s="421"/>
    </row>
    <row r="422" spans="1:7" hidden="1">
      <c r="A422" s="414"/>
      <c r="B422" s="414"/>
      <c r="C422" s="415"/>
      <c r="D422" s="415" t="str">
        <f>D$40</f>
        <v>RA</v>
      </c>
      <c r="E422" s="414" t="s">
        <v>882</v>
      </c>
      <c r="F422" s="420" t="s">
        <v>636</v>
      </c>
      <c r="G422" s="421"/>
    </row>
    <row r="423" spans="1:7" hidden="1">
      <c r="A423" s="414"/>
      <c r="B423" s="414"/>
      <c r="C423" s="415"/>
      <c r="D423" s="415" t="str">
        <f>D$41</f>
        <v>S1</v>
      </c>
      <c r="E423" s="414"/>
      <c r="F423" s="420"/>
      <c r="G423" s="421"/>
    </row>
    <row r="424" spans="1:7" hidden="1">
      <c r="A424" s="414"/>
      <c r="B424" s="414"/>
      <c r="C424" s="415"/>
      <c r="D424" s="415" t="str">
        <f>D$42</f>
        <v>S2</v>
      </c>
      <c r="E424" s="414"/>
      <c r="F424" s="420"/>
      <c r="G424" s="421"/>
    </row>
    <row r="425" spans="1:7" hidden="1">
      <c r="A425" s="414"/>
      <c r="B425" s="414"/>
      <c r="C425" s="415"/>
      <c r="D425" s="415" t="str">
        <f>D$43</f>
        <v>S3</v>
      </c>
      <c r="E425" s="414"/>
      <c r="F425" s="420"/>
      <c r="G425" s="421"/>
    </row>
    <row r="426" spans="1:7" hidden="1">
      <c r="A426" s="414"/>
      <c r="B426" s="414"/>
      <c r="C426" s="415"/>
      <c r="D426" s="415" t="str">
        <f>D$44</f>
        <v>S4</v>
      </c>
      <c r="E426" s="414"/>
      <c r="F426" s="420"/>
      <c r="G426" s="421"/>
    </row>
    <row r="427" spans="1:7" hidden="1"/>
    <row r="428" spans="1:7" ht="102.75" hidden="1" customHeight="1">
      <c r="A428" s="414" t="s">
        <v>883</v>
      </c>
      <c r="B428" s="419" t="s">
        <v>884</v>
      </c>
      <c r="C428" s="425" t="s">
        <v>885</v>
      </c>
      <c r="D428" s="425"/>
      <c r="E428" s="426" t="s">
        <v>886</v>
      </c>
      <c r="F428" s="430"/>
      <c r="G428" s="431"/>
    </row>
    <row r="429" spans="1:7" hidden="1">
      <c r="A429" s="414"/>
      <c r="B429" s="414"/>
      <c r="C429" s="425"/>
      <c r="D429" s="425" t="s">
        <v>19</v>
      </c>
      <c r="E429" s="437"/>
      <c r="F429" s="430"/>
      <c r="G429" s="431"/>
    </row>
    <row r="430" spans="1:7" hidden="1">
      <c r="A430" s="414"/>
      <c r="B430" s="414"/>
      <c r="C430" s="415"/>
      <c r="D430" s="415" t="str">
        <f>D$40</f>
        <v>RA</v>
      </c>
      <c r="E430" s="414" t="s">
        <v>882</v>
      </c>
      <c r="F430" s="420" t="s">
        <v>636</v>
      </c>
      <c r="G430" s="421"/>
    </row>
    <row r="431" spans="1:7" hidden="1">
      <c r="A431" s="414"/>
      <c r="B431" s="414"/>
      <c r="C431" s="415"/>
      <c r="D431" s="415" t="str">
        <f>D$41</f>
        <v>S1</v>
      </c>
      <c r="E431" s="414"/>
      <c r="F431" s="420"/>
      <c r="G431" s="421"/>
    </row>
    <row r="432" spans="1:7" hidden="1">
      <c r="A432" s="414"/>
      <c r="B432" s="414"/>
      <c r="C432" s="415"/>
      <c r="D432" s="415" t="str">
        <f>D$42</f>
        <v>S2</v>
      </c>
      <c r="E432" s="414"/>
      <c r="F432" s="420"/>
      <c r="G432" s="421"/>
    </row>
    <row r="433" spans="1:7" hidden="1">
      <c r="A433" s="414"/>
      <c r="B433" s="414"/>
      <c r="C433" s="415"/>
      <c r="D433" s="415" t="str">
        <f>D$43</f>
        <v>S3</v>
      </c>
      <c r="E433" s="414"/>
      <c r="F433" s="420"/>
      <c r="G433" s="421"/>
    </row>
    <row r="434" spans="1:7" hidden="1">
      <c r="A434" s="414"/>
      <c r="B434" s="414"/>
      <c r="C434" s="415"/>
      <c r="D434" s="415" t="str">
        <f>D$44</f>
        <v>S4</v>
      </c>
      <c r="E434" s="414"/>
      <c r="F434" s="420"/>
      <c r="G434" s="421"/>
    </row>
    <row r="435" spans="1:7" hidden="1"/>
    <row r="436" spans="1:7" ht="41.25" hidden="1" customHeight="1">
      <c r="A436" s="419" t="s">
        <v>887</v>
      </c>
      <c r="B436" s="419" t="s">
        <v>888</v>
      </c>
      <c r="C436" s="415" t="s">
        <v>889</v>
      </c>
      <c r="D436" s="415"/>
      <c r="E436" s="426" t="s">
        <v>890</v>
      </c>
      <c r="F436" s="430"/>
      <c r="G436" s="431"/>
    </row>
    <row r="437" spans="1:7" hidden="1">
      <c r="A437" s="414"/>
      <c r="B437" s="414"/>
      <c r="C437" s="445"/>
      <c r="D437" s="445" t="s">
        <v>19</v>
      </c>
      <c r="E437" s="450"/>
      <c r="F437" s="447"/>
      <c r="G437" s="448"/>
    </row>
    <row r="438" spans="1:7" hidden="1">
      <c r="A438" s="414"/>
      <c r="B438" s="414"/>
      <c r="C438" s="415"/>
      <c r="D438" s="415" t="str">
        <f>D$40</f>
        <v>RA</v>
      </c>
      <c r="E438" s="414" t="s">
        <v>891</v>
      </c>
      <c r="F438" s="420" t="s">
        <v>636</v>
      </c>
      <c r="G438" s="421"/>
    </row>
    <row r="439" spans="1:7" hidden="1">
      <c r="A439" s="414"/>
      <c r="B439" s="414"/>
      <c r="C439" s="415"/>
      <c r="D439" s="415" t="str">
        <f>D$41</f>
        <v>S1</v>
      </c>
      <c r="E439" s="414"/>
      <c r="F439" s="420"/>
      <c r="G439" s="421"/>
    </row>
    <row r="440" spans="1:7" hidden="1">
      <c r="A440" s="414"/>
      <c r="B440" s="414"/>
      <c r="C440" s="415"/>
      <c r="D440" s="415" t="str">
        <f>D$42</f>
        <v>S2</v>
      </c>
      <c r="E440" s="414"/>
      <c r="F440" s="420"/>
      <c r="G440" s="421"/>
    </row>
    <row r="441" spans="1:7" hidden="1">
      <c r="A441" s="414"/>
      <c r="B441" s="414"/>
      <c r="C441" s="415"/>
      <c r="D441" s="415" t="str">
        <f>D$43</f>
        <v>S3</v>
      </c>
      <c r="E441" s="414"/>
      <c r="F441" s="420"/>
      <c r="G441" s="421"/>
    </row>
    <row r="442" spans="1:7" hidden="1">
      <c r="A442" s="414"/>
      <c r="B442" s="414"/>
      <c r="C442" s="415"/>
      <c r="D442" s="415" t="str">
        <f>D$44</f>
        <v>S4</v>
      </c>
      <c r="E442" s="414"/>
      <c r="F442" s="420"/>
      <c r="G442" s="421"/>
    </row>
    <row r="443" spans="1:7" hidden="1"/>
    <row r="444" spans="1:7" ht="140" hidden="1">
      <c r="A444" s="414" t="s">
        <v>892</v>
      </c>
      <c r="B444" s="419" t="s">
        <v>893</v>
      </c>
      <c r="C444" s="425" t="s">
        <v>894</v>
      </c>
      <c r="D444" s="425"/>
      <c r="E444" s="426" t="s">
        <v>895</v>
      </c>
      <c r="F444" s="430"/>
      <c r="G444" s="431"/>
    </row>
    <row r="445" spans="1:7" hidden="1">
      <c r="A445" s="414"/>
      <c r="B445" s="414"/>
      <c r="C445" s="425"/>
      <c r="D445" s="425" t="s">
        <v>19</v>
      </c>
      <c r="E445" s="437"/>
      <c r="F445" s="430"/>
      <c r="G445" s="431"/>
    </row>
    <row r="446" spans="1:7" hidden="1">
      <c r="A446" s="414"/>
      <c r="B446" s="414"/>
      <c r="C446" s="415"/>
      <c r="D446" s="415" t="str">
        <f>D$40</f>
        <v>RA</v>
      </c>
      <c r="E446" s="414" t="s">
        <v>896</v>
      </c>
      <c r="F446" s="420" t="s">
        <v>636</v>
      </c>
      <c r="G446" s="421"/>
    </row>
    <row r="447" spans="1:7" hidden="1">
      <c r="A447" s="414"/>
      <c r="B447" s="414"/>
      <c r="C447" s="415"/>
      <c r="D447" s="415" t="str">
        <f>D$41</f>
        <v>S1</v>
      </c>
      <c r="E447" s="414"/>
      <c r="F447" s="420"/>
      <c r="G447" s="421"/>
    </row>
    <row r="448" spans="1:7" hidden="1">
      <c r="A448" s="414"/>
      <c r="B448" s="414"/>
      <c r="C448" s="415"/>
      <c r="D448" s="415" t="str">
        <f>D$42</f>
        <v>S2</v>
      </c>
      <c r="E448" s="414"/>
      <c r="F448" s="420"/>
      <c r="G448" s="421"/>
    </row>
    <row r="449" spans="1:7" hidden="1">
      <c r="A449" s="414"/>
      <c r="B449" s="414"/>
      <c r="C449" s="415"/>
      <c r="D449" s="415" t="str">
        <f>D$43</f>
        <v>S3</v>
      </c>
      <c r="E449" s="414"/>
      <c r="F449" s="420"/>
      <c r="G449" s="421"/>
    </row>
    <row r="450" spans="1:7" hidden="1">
      <c r="A450" s="414"/>
      <c r="B450" s="414"/>
      <c r="C450" s="415"/>
      <c r="D450" s="415" t="str">
        <f>D$44</f>
        <v>S4</v>
      </c>
      <c r="E450" s="414"/>
      <c r="F450" s="420"/>
      <c r="G450" s="421"/>
    </row>
    <row r="451" spans="1:7" hidden="1"/>
    <row r="452" spans="1:7" hidden="1">
      <c r="A452" s="414"/>
      <c r="B452" s="414"/>
      <c r="C452" s="415">
        <v>5.3</v>
      </c>
      <c r="D452" s="415"/>
      <c r="E452" s="417" t="s">
        <v>897</v>
      </c>
      <c r="F452" s="418"/>
      <c r="G452" s="414"/>
    </row>
    <row r="453" spans="1:7" ht="62.25" hidden="1" customHeight="1">
      <c r="A453" s="414" t="s">
        <v>898</v>
      </c>
      <c r="B453" s="414" t="s">
        <v>899</v>
      </c>
      <c r="C453" s="415" t="s">
        <v>468</v>
      </c>
      <c r="D453" s="415"/>
      <c r="E453" s="417" t="s">
        <v>900</v>
      </c>
      <c r="F453" s="418"/>
      <c r="G453" s="414"/>
    </row>
    <row r="454" spans="1:7" hidden="1">
      <c r="A454" s="414"/>
      <c r="B454" s="414"/>
      <c r="C454" s="415"/>
      <c r="D454" s="415" t="s">
        <v>19</v>
      </c>
      <c r="E454" s="450"/>
      <c r="F454" s="418"/>
      <c r="G454" s="414"/>
    </row>
    <row r="455" spans="1:7" ht="28" hidden="1">
      <c r="A455" s="414"/>
      <c r="B455" s="414"/>
      <c r="C455" s="415"/>
      <c r="D455" s="415" t="str">
        <f>D$40</f>
        <v>RA</v>
      </c>
      <c r="E455" s="414" t="s">
        <v>901</v>
      </c>
      <c r="F455" s="418" t="s">
        <v>636</v>
      </c>
      <c r="G455" s="414"/>
    </row>
    <row r="456" spans="1:7" hidden="1">
      <c r="A456" s="414"/>
      <c r="B456" s="414"/>
      <c r="C456" s="415"/>
      <c r="D456" s="415" t="str">
        <f>D$41</f>
        <v>S1</v>
      </c>
      <c r="E456" s="414"/>
      <c r="F456" s="418"/>
      <c r="G456" s="414"/>
    </row>
    <row r="457" spans="1:7" hidden="1">
      <c r="A457" s="414"/>
      <c r="B457" s="414"/>
      <c r="C457" s="415"/>
      <c r="D457" s="415" t="str">
        <f>D$42</f>
        <v>S2</v>
      </c>
      <c r="E457" s="414"/>
      <c r="F457" s="418"/>
      <c r="G457" s="414"/>
    </row>
    <row r="458" spans="1:7" hidden="1">
      <c r="A458" s="414"/>
      <c r="B458" s="414"/>
      <c r="C458" s="415"/>
      <c r="D458" s="415" t="str">
        <f>D$43</f>
        <v>S3</v>
      </c>
      <c r="E458" s="414"/>
      <c r="F458" s="418"/>
      <c r="G458" s="414"/>
    </row>
    <row r="459" spans="1:7" hidden="1">
      <c r="A459" s="414"/>
      <c r="B459" s="414"/>
      <c r="C459" s="415"/>
      <c r="D459" s="415" t="str">
        <f>D$44</f>
        <v>S4</v>
      </c>
      <c r="E459" s="414"/>
      <c r="F459" s="418"/>
      <c r="G459" s="414"/>
    </row>
    <row r="460" spans="1:7" hidden="1"/>
    <row r="461" spans="1:7" hidden="1">
      <c r="A461" s="414"/>
      <c r="B461" s="414"/>
      <c r="C461" s="415">
        <v>5.4</v>
      </c>
      <c r="D461" s="415"/>
      <c r="E461" s="417" t="s">
        <v>902</v>
      </c>
      <c r="F461" s="418"/>
      <c r="G461" s="414"/>
    </row>
    <row r="462" spans="1:7" ht="46.5" hidden="1" customHeight="1">
      <c r="A462" s="414" t="s">
        <v>903</v>
      </c>
      <c r="B462" s="419" t="s">
        <v>904</v>
      </c>
      <c r="C462" s="415" t="s">
        <v>477</v>
      </c>
      <c r="D462" s="415"/>
      <c r="E462" s="417" t="s">
        <v>905</v>
      </c>
      <c r="F462" s="418"/>
      <c r="G462" s="414"/>
    </row>
    <row r="463" spans="1:7" hidden="1">
      <c r="A463" s="414"/>
      <c r="B463" s="414"/>
      <c r="C463" s="445"/>
      <c r="D463" s="445" t="s">
        <v>19</v>
      </c>
      <c r="E463" s="450"/>
      <c r="F463" s="447"/>
      <c r="G463" s="448"/>
    </row>
    <row r="464" spans="1:7" ht="28" hidden="1">
      <c r="A464" s="414"/>
      <c r="B464" s="414"/>
      <c r="C464" s="415"/>
      <c r="D464" s="415" t="str">
        <f>D$40</f>
        <v>RA</v>
      </c>
      <c r="E464" s="414" t="s">
        <v>906</v>
      </c>
      <c r="F464" s="420" t="s">
        <v>636</v>
      </c>
      <c r="G464" s="421"/>
    </row>
    <row r="465" spans="1:7" hidden="1">
      <c r="A465" s="414"/>
      <c r="B465" s="414"/>
      <c r="C465" s="415"/>
      <c r="D465" s="415" t="str">
        <f>D$41</f>
        <v>S1</v>
      </c>
      <c r="E465" s="414"/>
      <c r="F465" s="420"/>
      <c r="G465" s="421"/>
    </row>
    <row r="466" spans="1:7" hidden="1">
      <c r="A466" s="414"/>
      <c r="B466" s="414"/>
      <c r="C466" s="415"/>
      <c r="D466" s="415" t="str">
        <f>D$42</f>
        <v>S2</v>
      </c>
      <c r="E466" s="414"/>
      <c r="F466" s="420"/>
      <c r="G466" s="421"/>
    </row>
    <row r="467" spans="1:7" hidden="1">
      <c r="A467" s="414"/>
      <c r="B467" s="414"/>
      <c r="C467" s="415"/>
      <c r="D467" s="415" t="str">
        <f>D$43</f>
        <v>S3</v>
      </c>
      <c r="E467" s="414"/>
      <c r="F467" s="420"/>
      <c r="G467" s="421"/>
    </row>
    <row r="468" spans="1:7" hidden="1">
      <c r="A468" s="414"/>
      <c r="B468" s="414"/>
      <c r="C468" s="415"/>
      <c r="D468" s="415" t="str">
        <f>D$44</f>
        <v>S4</v>
      </c>
      <c r="E468" s="414"/>
      <c r="F468" s="420"/>
      <c r="G468" s="421"/>
    </row>
    <row r="470" spans="1:7" ht="26.25" customHeight="1">
      <c r="A470" s="414" t="s">
        <v>907</v>
      </c>
      <c r="B470" s="419" t="s">
        <v>908</v>
      </c>
      <c r="C470" s="415" t="s">
        <v>480</v>
      </c>
      <c r="D470" s="415"/>
      <c r="E470" s="417" t="s">
        <v>909</v>
      </c>
      <c r="F470" s="420"/>
      <c r="G470" s="421"/>
    </row>
    <row r="471" spans="1:7">
      <c r="A471" s="414"/>
      <c r="B471" s="414"/>
      <c r="C471" s="445"/>
      <c r="D471" s="445" t="s">
        <v>19</v>
      </c>
      <c r="E471" s="450"/>
      <c r="F471" s="447"/>
      <c r="G471" s="448"/>
    </row>
    <row r="472" spans="1:7" ht="38.25" customHeight="1">
      <c r="A472" s="414"/>
      <c r="B472" s="414"/>
      <c r="C472" s="415"/>
      <c r="D472" s="415" t="str">
        <f>D$40</f>
        <v>RA</v>
      </c>
      <c r="E472" s="428" t="s">
        <v>910</v>
      </c>
      <c r="F472" s="420"/>
      <c r="G472" s="433" t="s">
        <v>911</v>
      </c>
    </row>
    <row r="473" spans="1:7" ht="167.25" customHeight="1">
      <c r="A473" s="414"/>
      <c r="B473" s="414"/>
      <c r="C473" s="415"/>
      <c r="D473" s="415" t="str">
        <f>D$41</f>
        <v>S1</v>
      </c>
      <c r="E473" s="414" t="s">
        <v>373</v>
      </c>
      <c r="F473" s="420" t="s">
        <v>618</v>
      </c>
      <c r="G473" s="421"/>
    </row>
    <row r="474" spans="1:7">
      <c r="A474" s="414"/>
      <c r="B474" s="414"/>
      <c r="C474" s="415"/>
      <c r="D474" s="415" t="str">
        <f>D$42</f>
        <v>S2</v>
      </c>
      <c r="E474" s="414"/>
      <c r="F474" s="420"/>
      <c r="G474" s="421"/>
    </row>
    <row r="475" spans="1:7">
      <c r="A475" s="414"/>
      <c r="B475" s="414"/>
      <c r="C475" s="415"/>
      <c r="D475" s="415" t="str">
        <f>D$43</f>
        <v>S3</v>
      </c>
      <c r="E475" s="414"/>
      <c r="F475" s="420"/>
      <c r="G475" s="421"/>
    </row>
    <row r="476" spans="1:7">
      <c r="A476" s="414"/>
      <c r="B476" s="414"/>
      <c r="C476" s="415"/>
      <c r="D476" s="415" t="str">
        <f>D$44</f>
        <v>S4</v>
      </c>
      <c r="E476" s="414"/>
      <c r="F476" s="420"/>
      <c r="G476" s="421"/>
    </row>
    <row r="478" spans="1:7">
      <c r="A478" s="409"/>
      <c r="B478" s="409"/>
      <c r="C478" s="451">
        <v>6</v>
      </c>
      <c r="D478" s="423"/>
      <c r="E478" s="411" t="s">
        <v>912</v>
      </c>
      <c r="F478" s="412"/>
      <c r="G478" s="409"/>
    </row>
    <row r="479" spans="1:7">
      <c r="A479" s="414"/>
      <c r="B479" s="414"/>
      <c r="C479" s="415">
        <v>6.1</v>
      </c>
      <c r="D479" s="415"/>
      <c r="E479" s="417" t="s">
        <v>913</v>
      </c>
      <c r="F479" s="418"/>
      <c r="G479" s="414"/>
    </row>
    <row r="480" spans="1:7" ht="54" customHeight="1">
      <c r="A480" s="414" t="s">
        <v>914</v>
      </c>
      <c r="B480" s="419" t="s">
        <v>915</v>
      </c>
      <c r="C480" s="415" t="s">
        <v>916</v>
      </c>
      <c r="D480" s="415"/>
      <c r="E480" s="417" t="s">
        <v>917</v>
      </c>
      <c r="F480" s="418"/>
      <c r="G480" s="414"/>
    </row>
    <row r="481" spans="1:7">
      <c r="A481" s="414"/>
      <c r="B481" s="414"/>
      <c r="C481" s="445"/>
      <c r="D481" s="445" t="s">
        <v>19</v>
      </c>
      <c r="E481" s="450"/>
      <c r="F481" s="447"/>
      <c r="G481" s="448"/>
    </row>
    <row r="482" spans="1:7" ht="98.25" customHeight="1">
      <c r="A482" s="414"/>
      <c r="B482" s="414"/>
      <c r="C482" s="415"/>
      <c r="D482" s="415" t="str">
        <f>D$40</f>
        <v>RA</v>
      </c>
      <c r="E482" s="441" t="s">
        <v>918</v>
      </c>
      <c r="F482" s="420" t="s">
        <v>636</v>
      </c>
      <c r="G482" s="421"/>
    </row>
    <row r="483" spans="1:7" ht="95.25" customHeight="1">
      <c r="A483" s="414"/>
      <c r="B483" s="414"/>
      <c r="C483" s="415"/>
      <c r="D483" s="415" t="str">
        <f>D$41</f>
        <v>S1</v>
      </c>
      <c r="E483" s="414" t="s">
        <v>919</v>
      </c>
      <c r="F483" s="420" t="s">
        <v>636</v>
      </c>
      <c r="G483" s="421"/>
    </row>
    <row r="484" spans="1:7">
      <c r="A484" s="414"/>
      <c r="B484" s="414"/>
      <c r="C484" s="415"/>
      <c r="D484" s="415" t="str">
        <f>D$42</f>
        <v>S2</v>
      </c>
      <c r="E484" s="414"/>
      <c r="F484" s="420"/>
      <c r="G484" s="421"/>
    </row>
    <row r="485" spans="1:7">
      <c r="A485" s="414"/>
      <c r="B485" s="414"/>
      <c r="C485" s="415"/>
      <c r="D485" s="415" t="str">
        <f>D$43</f>
        <v>S3</v>
      </c>
      <c r="E485" s="414"/>
      <c r="F485" s="420"/>
      <c r="G485" s="421"/>
    </row>
    <row r="486" spans="1:7">
      <c r="A486" s="414"/>
      <c r="B486" s="414"/>
      <c r="C486" s="415"/>
      <c r="D486" s="415" t="str">
        <f>D$44</f>
        <v>S4</v>
      </c>
      <c r="E486" s="414"/>
      <c r="F486" s="420"/>
      <c r="G486" s="421"/>
    </row>
    <row r="488" spans="1:7" ht="41.25" customHeight="1">
      <c r="A488" s="414" t="s">
        <v>920</v>
      </c>
      <c r="B488" s="419" t="s">
        <v>921</v>
      </c>
      <c r="C488" s="425" t="s">
        <v>922</v>
      </c>
      <c r="D488" s="425"/>
      <c r="E488" s="426" t="s">
        <v>923</v>
      </c>
      <c r="F488" s="430"/>
      <c r="G488" s="431"/>
    </row>
    <row r="489" spans="1:7">
      <c r="A489" s="414"/>
      <c r="B489" s="414"/>
      <c r="C489" s="415"/>
      <c r="D489" s="415" t="s">
        <v>19</v>
      </c>
      <c r="E489" s="450"/>
      <c r="F489" s="447"/>
      <c r="G489" s="448"/>
    </row>
    <row r="490" spans="1:7" ht="64.5" customHeight="1">
      <c r="A490" s="414"/>
      <c r="B490" s="414"/>
      <c r="C490" s="415"/>
      <c r="D490" s="415" t="str">
        <f>D$40</f>
        <v>RA</v>
      </c>
      <c r="E490" s="428" t="s">
        <v>924</v>
      </c>
      <c r="F490" s="420" t="s">
        <v>657</v>
      </c>
      <c r="G490" s="433" t="s">
        <v>925</v>
      </c>
    </row>
    <row r="491" spans="1:7" ht="266">
      <c r="A491" s="414"/>
      <c r="B491" s="414"/>
      <c r="C491" s="415"/>
      <c r="D491" s="415" t="str">
        <f>D$41</f>
        <v>S1</v>
      </c>
      <c r="E491" s="414" t="s">
        <v>348</v>
      </c>
      <c r="F491" s="420" t="s">
        <v>636</v>
      </c>
      <c r="G491" s="421"/>
    </row>
    <row r="492" spans="1:7">
      <c r="A492" s="414"/>
      <c r="B492" s="414"/>
      <c r="C492" s="415"/>
      <c r="D492" s="415" t="str">
        <f>D$42</f>
        <v>S2</v>
      </c>
      <c r="E492" s="414"/>
      <c r="F492" s="420"/>
      <c r="G492" s="421"/>
    </row>
    <row r="493" spans="1:7">
      <c r="A493" s="414"/>
      <c r="B493" s="414"/>
      <c r="C493" s="415"/>
      <c r="D493" s="415" t="str">
        <f>D$43</f>
        <v>S3</v>
      </c>
      <c r="E493" s="414"/>
      <c r="F493" s="420"/>
      <c r="G493" s="421"/>
    </row>
    <row r="494" spans="1:7">
      <c r="A494" s="414"/>
      <c r="B494" s="414"/>
      <c r="C494" s="415"/>
      <c r="D494" s="415" t="str">
        <f>D$44</f>
        <v>S4</v>
      </c>
      <c r="E494" s="414"/>
      <c r="F494" s="420"/>
      <c r="G494" s="421"/>
    </row>
    <row r="496" spans="1:7" ht="54.75" customHeight="1">
      <c r="A496" s="414" t="s">
        <v>926</v>
      </c>
      <c r="B496" s="419" t="s">
        <v>927</v>
      </c>
      <c r="C496" s="425" t="s">
        <v>928</v>
      </c>
      <c r="D496" s="425"/>
      <c r="E496" s="426" t="s">
        <v>929</v>
      </c>
      <c r="F496" s="430"/>
      <c r="G496" s="431"/>
    </row>
    <row r="497" spans="1:7">
      <c r="A497" s="414"/>
      <c r="B497" s="414"/>
      <c r="C497" s="445"/>
      <c r="D497" s="445" t="s">
        <v>19</v>
      </c>
      <c r="E497" s="446"/>
      <c r="F497" s="420"/>
      <c r="G497" s="414"/>
    </row>
    <row r="498" spans="1:7" ht="28">
      <c r="A498" s="414"/>
      <c r="B498" s="414"/>
      <c r="C498" s="415"/>
      <c r="D498" s="415" t="str">
        <f>D$40</f>
        <v>RA</v>
      </c>
      <c r="E498" s="414" t="s">
        <v>930</v>
      </c>
      <c r="F498" s="420" t="s">
        <v>636</v>
      </c>
      <c r="G498" s="421"/>
    </row>
    <row r="499" spans="1:7" ht="28">
      <c r="A499" s="414"/>
      <c r="B499" s="414"/>
      <c r="C499" s="415"/>
      <c r="D499" s="415" t="str">
        <f>D$41</f>
        <v>S1</v>
      </c>
      <c r="E499" s="414" t="s">
        <v>931</v>
      </c>
      <c r="F499" s="420" t="s">
        <v>636</v>
      </c>
      <c r="G499" s="421"/>
    </row>
    <row r="500" spans="1:7">
      <c r="A500" s="414"/>
      <c r="B500" s="414"/>
      <c r="C500" s="415"/>
      <c r="D500" s="415" t="str">
        <f>D$42</f>
        <v>S2</v>
      </c>
      <c r="E500" s="414"/>
      <c r="F500" s="420"/>
      <c r="G500" s="421"/>
    </row>
    <row r="501" spans="1:7">
      <c r="A501" s="414"/>
      <c r="B501" s="414"/>
      <c r="C501" s="415"/>
      <c r="D501" s="415" t="str">
        <f>D$43</f>
        <v>S3</v>
      </c>
      <c r="E501" s="414"/>
      <c r="F501" s="420"/>
      <c r="G501" s="421"/>
    </row>
    <row r="502" spans="1:7">
      <c r="A502" s="414"/>
      <c r="B502" s="414"/>
      <c r="C502" s="415"/>
      <c r="D502" s="415" t="str">
        <f>D$44</f>
        <v>S4</v>
      </c>
      <c r="E502" s="414"/>
      <c r="F502" s="420"/>
      <c r="G502" s="421"/>
    </row>
    <row r="504" spans="1:7">
      <c r="A504" s="414"/>
      <c r="B504" s="414"/>
      <c r="C504" s="415">
        <v>6.2</v>
      </c>
      <c r="D504" s="415"/>
      <c r="E504" s="417" t="s">
        <v>932</v>
      </c>
      <c r="F504" s="418"/>
      <c r="G504" s="414"/>
    </row>
    <row r="505" spans="1:7" ht="53.25" customHeight="1">
      <c r="A505" s="414" t="s">
        <v>933</v>
      </c>
      <c r="B505" s="414" t="s">
        <v>934</v>
      </c>
      <c r="C505" s="415" t="s">
        <v>935</v>
      </c>
      <c r="D505" s="415"/>
      <c r="E505" s="443" t="s">
        <v>936</v>
      </c>
      <c r="F505" s="452"/>
      <c r="G505" s="453"/>
    </row>
    <row r="506" spans="1:7">
      <c r="A506" s="414"/>
      <c r="B506" s="414"/>
      <c r="C506" s="445"/>
      <c r="D506" s="445" t="s">
        <v>19</v>
      </c>
      <c r="E506" s="454"/>
      <c r="F506" s="455"/>
      <c r="G506" s="456"/>
    </row>
    <row r="507" spans="1:7">
      <c r="A507" s="414"/>
      <c r="B507" s="414"/>
      <c r="C507" s="415"/>
      <c r="D507" s="415" t="str">
        <f>D$40</f>
        <v>RA</v>
      </c>
      <c r="E507" s="421" t="s">
        <v>937</v>
      </c>
      <c r="F507" s="418" t="s">
        <v>636</v>
      </c>
      <c r="G507" s="414"/>
    </row>
    <row r="508" spans="1:7" ht="28">
      <c r="A508" s="414"/>
      <c r="B508" s="414"/>
      <c r="C508" s="415"/>
      <c r="D508" s="415" t="str">
        <f>D$41</f>
        <v>S1</v>
      </c>
      <c r="E508" s="421" t="s">
        <v>938</v>
      </c>
      <c r="F508" s="418" t="s">
        <v>636</v>
      </c>
      <c r="G508" s="414"/>
    </row>
    <row r="509" spans="1:7">
      <c r="A509" s="414"/>
      <c r="B509" s="414"/>
      <c r="C509" s="415"/>
      <c r="D509" s="415" t="str">
        <f>D$42</f>
        <v>S2</v>
      </c>
      <c r="E509" s="421"/>
      <c r="F509" s="418"/>
      <c r="G509" s="414"/>
    </row>
    <row r="510" spans="1:7">
      <c r="A510" s="414"/>
      <c r="B510" s="414"/>
      <c r="C510" s="415"/>
      <c r="D510" s="415" t="str">
        <f>D$43</f>
        <v>S3</v>
      </c>
      <c r="E510" s="421"/>
      <c r="F510" s="418"/>
      <c r="G510" s="414"/>
    </row>
    <row r="511" spans="1:7">
      <c r="A511" s="414"/>
      <c r="B511" s="414"/>
      <c r="C511" s="415"/>
      <c r="D511" s="415" t="str">
        <f>D$44</f>
        <v>S4</v>
      </c>
      <c r="E511" s="421"/>
      <c r="F511" s="418"/>
      <c r="G511" s="414"/>
    </row>
    <row r="512" spans="1:7">
      <c r="F512" s="418"/>
      <c r="G512" s="414"/>
    </row>
    <row r="513" spans="1:7" ht="56.25" customHeight="1">
      <c r="A513" s="414" t="s">
        <v>939</v>
      </c>
      <c r="B513" s="414" t="s">
        <v>940</v>
      </c>
      <c r="C513" s="415" t="s">
        <v>941</v>
      </c>
      <c r="D513" s="415"/>
      <c r="E513" s="443" t="s">
        <v>942</v>
      </c>
      <c r="F513" s="418"/>
      <c r="G513" s="414"/>
    </row>
    <row r="514" spans="1:7">
      <c r="A514" s="414"/>
      <c r="B514" s="414"/>
      <c r="C514" s="415"/>
      <c r="D514" s="415" t="s">
        <v>19</v>
      </c>
      <c r="E514" s="443"/>
      <c r="F514" s="418"/>
      <c r="G514" s="414"/>
    </row>
    <row r="515" spans="1:7" ht="49.5" customHeight="1">
      <c r="A515" s="414"/>
      <c r="B515" s="414"/>
      <c r="C515" s="415"/>
      <c r="D515" s="415" t="str">
        <f>D$40</f>
        <v>RA</v>
      </c>
      <c r="E515" s="421" t="s">
        <v>943</v>
      </c>
      <c r="F515" s="418" t="s">
        <v>636</v>
      </c>
      <c r="G515" s="414"/>
    </row>
    <row r="516" spans="1:7" ht="28">
      <c r="A516" s="414"/>
      <c r="B516" s="414"/>
      <c r="C516" s="415"/>
      <c r="D516" s="415" t="str">
        <f>D$41</f>
        <v>S1</v>
      </c>
      <c r="E516" s="421" t="s">
        <v>944</v>
      </c>
      <c r="F516" s="418" t="s">
        <v>636</v>
      </c>
      <c r="G516" s="414"/>
    </row>
    <row r="517" spans="1:7">
      <c r="A517" s="414"/>
      <c r="B517" s="414"/>
      <c r="C517" s="415"/>
      <c r="D517" s="415" t="str">
        <f>D$42</f>
        <v>S2</v>
      </c>
      <c r="E517" s="421"/>
      <c r="F517" s="418"/>
      <c r="G517" s="414"/>
    </row>
    <row r="518" spans="1:7">
      <c r="A518" s="414"/>
      <c r="B518" s="414"/>
      <c r="C518" s="415"/>
      <c r="D518" s="415" t="str">
        <f>D$43</f>
        <v>S3</v>
      </c>
      <c r="E518" s="421"/>
      <c r="F518" s="418"/>
      <c r="G518" s="414"/>
    </row>
    <row r="519" spans="1:7">
      <c r="A519" s="414"/>
      <c r="B519" s="414"/>
      <c r="C519" s="415"/>
      <c r="D519" s="415" t="str">
        <f>D$44</f>
        <v>S4</v>
      </c>
      <c r="E519" s="421"/>
      <c r="F519" s="418"/>
      <c r="G519" s="414"/>
    </row>
    <row r="522" spans="1:7">
      <c r="A522" s="414"/>
      <c r="B522" s="414"/>
      <c r="C522" s="415">
        <v>6.3</v>
      </c>
      <c r="D522" s="415"/>
      <c r="E522" s="443" t="s">
        <v>945</v>
      </c>
      <c r="F522" s="418"/>
      <c r="G522" s="414"/>
    </row>
    <row r="523" spans="1:7" ht="98">
      <c r="A523" s="414" t="s">
        <v>946</v>
      </c>
      <c r="B523" s="414" t="s">
        <v>947</v>
      </c>
      <c r="C523" s="415" t="s">
        <v>510</v>
      </c>
      <c r="D523" s="415"/>
      <c r="E523" s="443" t="s">
        <v>948</v>
      </c>
      <c r="F523" s="418"/>
      <c r="G523" s="414"/>
    </row>
    <row r="524" spans="1:7">
      <c r="A524" s="414"/>
      <c r="B524" s="414"/>
      <c r="C524" s="415"/>
      <c r="D524" s="415" t="s">
        <v>19</v>
      </c>
      <c r="E524" s="421"/>
      <c r="F524" s="457"/>
      <c r="G524" s="458"/>
    </row>
    <row r="525" spans="1:7">
      <c r="A525" s="414"/>
      <c r="B525" s="414"/>
      <c r="C525" s="415"/>
      <c r="D525" s="415" t="str">
        <f>D$40</f>
        <v>RA</v>
      </c>
      <c r="E525" s="421" t="s">
        <v>949</v>
      </c>
      <c r="F525" s="457" t="s">
        <v>636</v>
      </c>
      <c r="G525" s="458"/>
    </row>
    <row r="526" spans="1:7">
      <c r="A526" s="414"/>
      <c r="B526" s="414"/>
      <c r="C526" s="415"/>
      <c r="D526" s="415" t="str">
        <f>D$41</f>
        <v>S1</v>
      </c>
      <c r="E526" s="421" t="s">
        <v>950</v>
      </c>
      <c r="F526" s="457" t="s">
        <v>636</v>
      </c>
      <c r="G526" s="458"/>
    </row>
    <row r="527" spans="1:7">
      <c r="A527" s="414"/>
      <c r="B527" s="414"/>
      <c r="C527" s="415"/>
      <c r="D527" s="415" t="str">
        <f>D$42</f>
        <v>S2</v>
      </c>
      <c r="E527" s="421"/>
      <c r="F527" s="457"/>
      <c r="G527" s="458"/>
    </row>
    <row r="528" spans="1:7">
      <c r="A528" s="414"/>
      <c r="B528" s="414"/>
      <c r="C528" s="415"/>
      <c r="D528" s="415" t="str">
        <f>D$43</f>
        <v>S3</v>
      </c>
      <c r="E528" s="421"/>
      <c r="F528" s="457"/>
      <c r="G528" s="458"/>
    </row>
    <row r="529" spans="1:7">
      <c r="A529" s="414"/>
      <c r="B529" s="414"/>
      <c r="C529" s="415"/>
      <c r="D529" s="415" t="str">
        <f>D$44</f>
        <v>S4</v>
      </c>
      <c r="E529" s="421"/>
      <c r="F529" s="457"/>
      <c r="G529" s="458"/>
    </row>
    <row r="531" spans="1:7" ht="336">
      <c r="A531" s="419" t="s">
        <v>951</v>
      </c>
      <c r="B531" s="414" t="s">
        <v>952</v>
      </c>
      <c r="C531" s="415" t="s">
        <v>953</v>
      </c>
      <c r="D531" s="415"/>
      <c r="E531" s="417" t="s">
        <v>954</v>
      </c>
      <c r="F531" s="420"/>
      <c r="G531" s="421"/>
    </row>
    <row r="532" spans="1:7">
      <c r="A532" s="414"/>
      <c r="B532" s="414"/>
      <c r="C532" s="415"/>
      <c r="D532" s="415" t="s">
        <v>19</v>
      </c>
      <c r="E532" s="417"/>
      <c r="F532" s="420"/>
      <c r="G532" s="421"/>
    </row>
    <row r="533" spans="1:7">
      <c r="A533" s="414"/>
      <c r="B533" s="414"/>
      <c r="C533" s="415"/>
      <c r="D533" s="415" t="str">
        <f>D$40</f>
        <v>RA</v>
      </c>
      <c r="E533" s="414" t="s">
        <v>955</v>
      </c>
      <c r="F533" s="420" t="s">
        <v>636</v>
      </c>
      <c r="G533" s="421"/>
    </row>
    <row r="534" spans="1:7">
      <c r="A534" s="414"/>
      <c r="B534" s="414"/>
      <c r="C534" s="415"/>
      <c r="D534" s="415" t="str">
        <f>D$41</f>
        <v>S1</v>
      </c>
      <c r="E534" s="414" t="s">
        <v>956</v>
      </c>
      <c r="F534" s="420" t="s">
        <v>636</v>
      </c>
      <c r="G534" s="421"/>
    </row>
    <row r="535" spans="1:7">
      <c r="A535" s="414"/>
      <c r="B535" s="414"/>
      <c r="C535" s="415"/>
      <c r="D535" s="415" t="str">
        <f>D$42</f>
        <v>S2</v>
      </c>
      <c r="E535" s="414"/>
      <c r="F535" s="420"/>
      <c r="G535" s="421"/>
    </row>
    <row r="536" spans="1:7">
      <c r="A536" s="414"/>
      <c r="B536" s="414"/>
      <c r="C536" s="415"/>
      <c r="D536" s="415" t="str">
        <f>D$43</f>
        <v>S3</v>
      </c>
      <c r="E536" s="414"/>
      <c r="F536" s="420"/>
      <c r="G536" s="421"/>
    </row>
    <row r="537" spans="1:7">
      <c r="A537" s="414"/>
      <c r="B537" s="414"/>
      <c r="C537" s="415"/>
      <c r="D537" s="415" t="str">
        <f>D$44</f>
        <v>S4</v>
      </c>
      <c r="E537" s="414"/>
      <c r="F537" s="420"/>
      <c r="G537" s="421"/>
    </row>
    <row r="539" spans="1:7" ht="84">
      <c r="A539" s="414" t="s">
        <v>957</v>
      </c>
      <c r="B539" s="414" t="s">
        <v>958</v>
      </c>
      <c r="C539" s="425" t="s">
        <v>959</v>
      </c>
      <c r="D539" s="425"/>
      <c r="E539" s="426" t="s">
        <v>960</v>
      </c>
      <c r="F539" s="430"/>
      <c r="G539" s="431"/>
    </row>
    <row r="540" spans="1:7">
      <c r="A540" s="414"/>
      <c r="B540" s="414"/>
      <c r="C540" s="415"/>
      <c r="D540" s="415" t="s">
        <v>19</v>
      </c>
      <c r="E540" s="414"/>
      <c r="F540" s="420"/>
      <c r="G540" s="421"/>
    </row>
    <row r="541" spans="1:7" ht="37.5" customHeight="1">
      <c r="A541" s="414"/>
      <c r="B541" s="414"/>
      <c r="C541" s="415"/>
      <c r="D541" s="415" t="str">
        <f>D$40</f>
        <v>RA</v>
      </c>
      <c r="E541" s="414" t="s">
        <v>961</v>
      </c>
      <c r="F541" s="420" t="s">
        <v>636</v>
      </c>
      <c r="G541" s="421"/>
    </row>
    <row r="542" spans="1:7" ht="37.5" customHeight="1">
      <c r="A542" s="414"/>
      <c r="B542" s="414"/>
      <c r="C542" s="415"/>
      <c r="D542" s="415" t="str">
        <f>D$41</f>
        <v>S1</v>
      </c>
      <c r="E542" s="414" t="s">
        <v>962</v>
      </c>
      <c r="F542" s="420" t="s">
        <v>636</v>
      </c>
      <c r="G542" s="421"/>
    </row>
    <row r="543" spans="1:7">
      <c r="A543" s="414"/>
      <c r="B543" s="414"/>
      <c r="C543" s="415"/>
      <c r="D543" s="415" t="str">
        <f>D$42</f>
        <v>S2</v>
      </c>
      <c r="E543" s="414"/>
      <c r="F543" s="420"/>
      <c r="G543" s="421"/>
    </row>
    <row r="544" spans="1:7">
      <c r="A544" s="414"/>
      <c r="B544" s="414"/>
      <c r="C544" s="415"/>
      <c r="D544" s="415" t="str">
        <f>D$43</f>
        <v>S3</v>
      </c>
      <c r="E544" s="414"/>
      <c r="F544" s="420"/>
      <c r="G544" s="421"/>
    </row>
    <row r="545" spans="1:7">
      <c r="A545" s="414"/>
      <c r="B545" s="414"/>
      <c r="C545" s="415"/>
      <c r="D545" s="415" t="str">
        <f>D$44</f>
        <v>S4</v>
      </c>
      <c r="E545" s="414"/>
      <c r="F545" s="420"/>
      <c r="G545" s="421"/>
    </row>
    <row r="547" spans="1:7">
      <c r="A547" s="414"/>
      <c r="B547" s="414"/>
      <c r="C547" s="415">
        <v>6.4</v>
      </c>
      <c r="D547" s="415"/>
      <c r="E547" s="417" t="s">
        <v>963</v>
      </c>
      <c r="F547" s="418"/>
      <c r="G547" s="414"/>
    </row>
    <row r="548" spans="1:7" ht="82.5" customHeight="1">
      <c r="A548" s="414" t="s">
        <v>964</v>
      </c>
      <c r="B548" s="419" t="s">
        <v>965</v>
      </c>
      <c r="C548" s="425" t="s">
        <v>513</v>
      </c>
      <c r="D548" s="425"/>
      <c r="E548" s="426" t="s">
        <v>966</v>
      </c>
      <c r="F548" s="430"/>
      <c r="G548" s="431"/>
    </row>
    <row r="549" spans="1:7">
      <c r="A549" s="414"/>
      <c r="B549" s="414"/>
      <c r="C549" s="415"/>
      <c r="D549" s="415" t="s">
        <v>19</v>
      </c>
      <c r="E549" s="417"/>
      <c r="F549" s="420"/>
      <c r="G549" s="421"/>
    </row>
    <row r="550" spans="1:7" ht="82.5" customHeight="1">
      <c r="A550" s="414"/>
      <c r="B550" s="414"/>
      <c r="C550" s="415"/>
      <c r="D550" s="415" t="str">
        <f>D$40</f>
        <v>RA</v>
      </c>
      <c r="E550" s="414" t="s">
        <v>967</v>
      </c>
      <c r="F550" s="420" t="s">
        <v>636</v>
      </c>
      <c r="G550" s="421"/>
    </row>
    <row r="551" spans="1:7" ht="70">
      <c r="A551" s="414"/>
      <c r="B551" s="414"/>
      <c r="C551" s="415"/>
      <c r="D551" s="415" t="str">
        <f>D$41</f>
        <v>S1</v>
      </c>
      <c r="E551" s="414" t="s">
        <v>968</v>
      </c>
      <c r="F551" s="420" t="s">
        <v>636</v>
      </c>
      <c r="G551" s="421"/>
    </row>
    <row r="552" spans="1:7">
      <c r="A552" s="414"/>
      <c r="B552" s="414"/>
      <c r="C552" s="415"/>
      <c r="D552" s="415" t="str">
        <f>D$42</f>
        <v>S2</v>
      </c>
      <c r="E552" s="414"/>
      <c r="F552" s="420"/>
      <c r="G552" s="421"/>
    </row>
    <row r="553" spans="1:7">
      <c r="A553" s="414"/>
      <c r="B553" s="414"/>
      <c r="C553" s="415"/>
      <c r="D553" s="415" t="str">
        <f>D$43</f>
        <v>S3</v>
      </c>
      <c r="E553" s="414"/>
      <c r="F553" s="420"/>
      <c r="G553" s="421"/>
    </row>
    <row r="554" spans="1:7">
      <c r="A554" s="414"/>
      <c r="B554" s="414"/>
      <c r="C554" s="415"/>
      <c r="D554" s="415" t="str">
        <f>D$44</f>
        <v>S4</v>
      </c>
      <c r="E554" s="414"/>
      <c r="F554" s="420"/>
      <c r="G554" s="421"/>
    </row>
    <row r="556" spans="1:7" ht="35.25" customHeight="1">
      <c r="A556" s="414" t="s">
        <v>969</v>
      </c>
      <c r="B556" s="414" t="s">
        <v>970</v>
      </c>
      <c r="C556" s="425" t="s">
        <v>514</v>
      </c>
      <c r="D556" s="425"/>
      <c r="E556" s="426" t="s">
        <v>971</v>
      </c>
      <c r="F556" s="430"/>
      <c r="G556" s="431"/>
    </row>
    <row r="557" spans="1:7">
      <c r="A557" s="414"/>
      <c r="B557" s="414"/>
      <c r="C557" s="415"/>
      <c r="D557" s="415" t="s">
        <v>19</v>
      </c>
      <c r="E557" s="417"/>
      <c r="F557" s="420"/>
      <c r="G557" s="421"/>
    </row>
    <row r="558" spans="1:7" ht="20.25" customHeight="1">
      <c r="A558" s="414"/>
      <c r="B558" s="414"/>
      <c r="C558" s="415"/>
      <c r="D558" s="415" t="str">
        <f>D$40</f>
        <v>RA</v>
      </c>
      <c r="E558" s="414" t="s">
        <v>972</v>
      </c>
      <c r="F558" s="420" t="s">
        <v>636</v>
      </c>
      <c r="G558" s="421"/>
    </row>
    <row r="559" spans="1:7" ht="93.75" customHeight="1">
      <c r="A559" s="414"/>
      <c r="B559" s="414"/>
      <c r="C559" s="415"/>
      <c r="D559" s="415" t="str">
        <f>D$41</f>
        <v>S1</v>
      </c>
      <c r="E559" s="414" t="s">
        <v>973</v>
      </c>
      <c r="F559" s="420" t="s">
        <v>636</v>
      </c>
      <c r="G559" s="421"/>
    </row>
    <row r="560" spans="1:7">
      <c r="A560" s="414"/>
      <c r="B560" s="414"/>
      <c r="C560" s="415"/>
      <c r="D560" s="415" t="str">
        <f>D$42</f>
        <v>S2</v>
      </c>
      <c r="E560" s="414"/>
      <c r="F560" s="420"/>
      <c r="G560" s="421"/>
    </row>
    <row r="561" spans="1:7">
      <c r="A561" s="414"/>
      <c r="B561" s="414"/>
      <c r="C561" s="415"/>
      <c r="D561" s="415" t="str">
        <f>D$43</f>
        <v>S3</v>
      </c>
      <c r="E561" s="414"/>
      <c r="F561" s="420"/>
      <c r="G561" s="421"/>
    </row>
    <row r="562" spans="1:7">
      <c r="A562" s="414"/>
      <c r="B562" s="414"/>
      <c r="C562" s="415"/>
      <c r="D562" s="415" t="str">
        <f>D$44</f>
        <v>S4</v>
      </c>
      <c r="E562" s="414"/>
      <c r="F562" s="420"/>
      <c r="G562" s="421"/>
    </row>
    <row r="564" spans="1:7" hidden="1">
      <c r="A564" s="409"/>
      <c r="B564" s="409"/>
      <c r="C564" s="423">
        <v>7</v>
      </c>
      <c r="D564" s="423"/>
      <c r="E564" s="411" t="s">
        <v>974</v>
      </c>
      <c r="F564" s="412"/>
      <c r="G564" s="409"/>
    </row>
    <row r="565" spans="1:7" hidden="1">
      <c r="A565" s="414"/>
      <c r="B565" s="414"/>
      <c r="C565" s="415">
        <v>7.1</v>
      </c>
      <c r="D565" s="415"/>
      <c r="E565" s="417" t="s">
        <v>975</v>
      </c>
      <c r="F565" s="418"/>
      <c r="G565" s="414"/>
    </row>
    <row r="566" spans="1:7" ht="224" hidden="1">
      <c r="A566" s="414" t="s">
        <v>976</v>
      </c>
      <c r="B566" s="419" t="s">
        <v>977</v>
      </c>
      <c r="C566" s="415" t="s">
        <v>978</v>
      </c>
      <c r="D566" s="415"/>
      <c r="E566" s="417" t="s">
        <v>979</v>
      </c>
      <c r="F566" s="418"/>
      <c r="G566" s="414"/>
    </row>
    <row r="567" spans="1:7" hidden="1">
      <c r="A567" s="414"/>
      <c r="B567" s="414"/>
      <c r="C567" s="415"/>
      <c r="D567" s="415" t="s">
        <v>19</v>
      </c>
      <c r="E567" s="414"/>
      <c r="F567" s="420"/>
      <c r="G567" s="421"/>
    </row>
    <row r="568" spans="1:7" ht="28" hidden="1">
      <c r="A568" s="414"/>
      <c r="B568" s="414"/>
      <c r="C568" s="415"/>
      <c r="D568" s="415" t="str">
        <f>D$40</f>
        <v>RA</v>
      </c>
      <c r="E568" s="414" t="s">
        <v>980</v>
      </c>
      <c r="F568" s="420" t="s">
        <v>636</v>
      </c>
      <c r="G568" s="421"/>
    </row>
    <row r="569" spans="1:7" hidden="1">
      <c r="A569" s="414"/>
      <c r="B569" s="414"/>
      <c r="C569" s="415"/>
      <c r="D569" s="415" t="str">
        <f>D$41</f>
        <v>S1</v>
      </c>
      <c r="E569" s="414"/>
      <c r="F569" s="420"/>
      <c r="G569" s="421"/>
    </row>
    <row r="570" spans="1:7" hidden="1">
      <c r="A570" s="414"/>
      <c r="B570" s="414"/>
      <c r="C570" s="415"/>
      <c r="D570" s="415" t="str">
        <f>D$42</f>
        <v>S2</v>
      </c>
      <c r="E570" s="414"/>
      <c r="F570" s="420"/>
      <c r="G570" s="421"/>
    </row>
    <row r="571" spans="1:7" hidden="1">
      <c r="A571" s="414"/>
      <c r="B571" s="414"/>
      <c r="C571" s="415"/>
      <c r="D571" s="415" t="str">
        <f>D$43</f>
        <v>S3</v>
      </c>
      <c r="E571" s="414"/>
      <c r="F571" s="420"/>
      <c r="G571" s="421"/>
    </row>
    <row r="572" spans="1:7" hidden="1">
      <c r="A572" s="414"/>
      <c r="B572" s="414"/>
      <c r="C572" s="415"/>
      <c r="D572" s="415" t="str">
        <f>D$44</f>
        <v>S4</v>
      </c>
      <c r="E572" s="414"/>
      <c r="F572" s="420"/>
      <c r="G572" s="421"/>
    </row>
    <row r="573" spans="1:7" ht="32.25" hidden="1" customHeight="1">
      <c r="A573" s="414" t="s">
        <v>981</v>
      </c>
      <c r="B573" s="419" t="s">
        <v>982</v>
      </c>
      <c r="C573" s="415" t="s">
        <v>983</v>
      </c>
      <c r="D573" s="415"/>
      <c r="E573" s="417" t="s">
        <v>984</v>
      </c>
      <c r="F573" s="418"/>
      <c r="G573" s="414"/>
    </row>
    <row r="574" spans="1:7" hidden="1">
      <c r="A574" s="414"/>
      <c r="B574" s="414"/>
      <c r="C574" s="415"/>
      <c r="D574" s="415" t="s">
        <v>19</v>
      </c>
      <c r="E574" s="414"/>
      <c r="F574" s="420"/>
      <c r="G574" s="421"/>
    </row>
    <row r="575" spans="1:7" hidden="1">
      <c r="A575" s="414"/>
      <c r="B575" s="414"/>
      <c r="C575" s="415"/>
      <c r="D575" s="415" t="str">
        <f>D$40</f>
        <v>RA</v>
      </c>
      <c r="E575" s="414" t="s">
        <v>985</v>
      </c>
      <c r="F575" s="420" t="s">
        <v>636</v>
      </c>
      <c r="G575" s="421"/>
    </row>
    <row r="576" spans="1:7" hidden="1">
      <c r="A576" s="414"/>
      <c r="B576" s="414"/>
      <c r="C576" s="415"/>
      <c r="D576" s="415" t="str">
        <f>D$41</f>
        <v>S1</v>
      </c>
      <c r="E576" s="414"/>
      <c r="F576" s="420"/>
      <c r="G576" s="421"/>
    </row>
    <row r="577" spans="1:7" hidden="1">
      <c r="A577" s="414"/>
      <c r="B577" s="414"/>
      <c r="C577" s="415"/>
      <c r="D577" s="415" t="str">
        <f>D$42</f>
        <v>S2</v>
      </c>
      <c r="E577" s="414"/>
      <c r="F577" s="420"/>
      <c r="G577" s="421"/>
    </row>
    <row r="578" spans="1:7" hidden="1">
      <c r="A578" s="414"/>
      <c r="B578" s="414"/>
      <c r="C578" s="415"/>
      <c r="D578" s="415" t="str">
        <f>D$43</f>
        <v>S3</v>
      </c>
      <c r="E578" s="414"/>
      <c r="F578" s="420"/>
      <c r="G578" s="421"/>
    </row>
    <row r="579" spans="1:7" hidden="1">
      <c r="A579" s="414"/>
      <c r="B579" s="414"/>
      <c r="C579" s="415"/>
      <c r="D579" s="415" t="str">
        <f>D$44</f>
        <v>S4</v>
      </c>
      <c r="E579" s="414"/>
      <c r="F579" s="420"/>
      <c r="G579" s="421"/>
    </row>
    <row r="580" spans="1:7" hidden="1"/>
    <row r="581" spans="1:7" hidden="1">
      <c r="A581" s="414"/>
      <c r="B581" s="414"/>
      <c r="C581" s="415">
        <v>7.2</v>
      </c>
      <c r="D581" s="415"/>
      <c r="E581" s="417" t="s">
        <v>986</v>
      </c>
      <c r="F581" s="418"/>
      <c r="G581" s="414"/>
    </row>
    <row r="582" spans="1:7" ht="45" hidden="1" customHeight="1">
      <c r="A582" s="414" t="s">
        <v>987</v>
      </c>
      <c r="B582" s="414" t="s">
        <v>988</v>
      </c>
      <c r="C582" s="415" t="s">
        <v>989</v>
      </c>
      <c r="D582" s="415"/>
      <c r="E582" s="417" t="s">
        <v>990</v>
      </c>
      <c r="F582" s="420"/>
      <c r="G582" s="421"/>
    </row>
    <row r="583" spans="1:7" hidden="1">
      <c r="A583" s="414"/>
      <c r="B583" s="414"/>
      <c r="C583" s="415"/>
      <c r="D583" s="415" t="str">
        <f>D$40</f>
        <v>RA</v>
      </c>
      <c r="E583" s="414"/>
      <c r="F583" s="420"/>
      <c r="G583" s="421"/>
    </row>
    <row r="584" spans="1:7" hidden="1">
      <c r="A584" s="414"/>
      <c r="B584" s="414"/>
      <c r="C584" s="415"/>
      <c r="D584" s="415" t="str">
        <f>D$41</f>
        <v>S1</v>
      </c>
      <c r="E584" s="414" t="s">
        <v>991</v>
      </c>
      <c r="F584" s="420" t="s">
        <v>636</v>
      </c>
      <c r="G584" s="421"/>
    </row>
    <row r="585" spans="1:7" hidden="1">
      <c r="A585" s="414"/>
      <c r="B585" s="414"/>
      <c r="C585" s="415"/>
      <c r="D585" s="415" t="str">
        <f>D$42</f>
        <v>S2</v>
      </c>
      <c r="E585" s="414"/>
      <c r="F585" s="420"/>
      <c r="G585" s="421"/>
    </row>
    <row r="586" spans="1:7" hidden="1">
      <c r="A586" s="414"/>
      <c r="B586" s="414"/>
      <c r="C586" s="415"/>
      <c r="D586" s="415" t="str">
        <f>D$43</f>
        <v>S3</v>
      </c>
      <c r="E586" s="414"/>
      <c r="F586" s="420"/>
      <c r="G586" s="421"/>
    </row>
    <row r="587" spans="1:7" hidden="1">
      <c r="A587" s="414"/>
      <c r="B587" s="414"/>
      <c r="C587" s="415"/>
      <c r="D587" s="415" t="str">
        <f>D$44</f>
        <v>S4</v>
      </c>
      <c r="E587" s="414"/>
      <c r="F587" s="420"/>
      <c r="G587" s="421"/>
    </row>
    <row r="588" spans="1:7" hidden="1"/>
    <row r="589" spans="1:7" ht="55.5" hidden="1" customHeight="1">
      <c r="A589" s="414" t="s">
        <v>992</v>
      </c>
      <c r="B589" s="414" t="s">
        <v>993</v>
      </c>
      <c r="C589" s="415" t="s">
        <v>994</v>
      </c>
      <c r="D589" s="415"/>
      <c r="E589" s="417" t="s">
        <v>995</v>
      </c>
      <c r="F589" s="420"/>
      <c r="G589" s="421"/>
    </row>
    <row r="590" spans="1:7" hidden="1">
      <c r="A590" s="414"/>
      <c r="B590" s="414"/>
      <c r="C590" s="415"/>
      <c r="D590" s="415" t="s">
        <v>19</v>
      </c>
      <c r="E590" s="417"/>
      <c r="F590" s="420"/>
      <c r="G590" s="421"/>
    </row>
    <row r="591" spans="1:7" hidden="1">
      <c r="A591" s="414"/>
      <c r="B591" s="414"/>
      <c r="C591" s="415"/>
      <c r="D591" s="415" t="str">
        <f>D$40</f>
        <v>RA</v>
      </c>
      <c r="E591" s="414" t="s">
        <v>996</v>
      </c>
      <c r="F591" s="420" t="s">
        <v>636</v>
      </c>
      <c r="G591" s="421"/>
    </row>
    <row r="592" spans="1:7" hidden="1">
      <c r="A592" s="414"/>
      <c r="B592" s="414"/>
      <c r="C592" s="415"/>
      <c r="D592" s="415" t="str">
        <f>D$41</f>
        <v>S1</v>
      </c>
      <c r="E592" s="414"/>
      <c r="F592" s="420"/>
      <c r="G592" s="421"/>
    </row>
    <row r="593" spans="1:7" hidden="1">
      <c r="A593" s="414"/>
      <c r="B593" s="414"/>
      <c r="C593" s="415"/>
      <c r="D593" s="415" t="str">
        <f>D$42</f>
        <v>S2</v>
      </c>
      <c r="E593" s="414"/>
      <c r="F593" s="420"/>
      <c r="G593" s="421"/>
    </row>
    <row r="594" spans="1:7" hidden="1">
      <c r="A594" s="414"/>
      <c r="B594" s="414"/>
      <c r="C594" s="415"/>
      <c r="D594" s="415" t="str">
        <f>D$43</f>
        <v>S3</v>
      </c>
      <c r="E594" s="414"/>
      <c r="F594" s="420"/>
      <c r="G594" s="421"/>
    </row>
    <row r="595" spans="1:7" hidden="1">
      <c r="A595" s="414"/>
      <c r="B595" s="414"/>
      <c r="C595" s="415"/>
      <c r="D595" s="415" t="str">
        <f>D$44</f>
        <v>S4</v>
      </c>
      <c r="E595" s="414"/>
      <c r="F595" s="420"/>
      <c r="G595" s="421"/>
    </row>
    <row r="596" spans="1:7" hidden="1"/>
    <row r="597" spans="1:7" hidden="1">
      <c r="A597" s="414"/>
      <c r="B597" s="414"/>
      <c r="C597" s="415">
        <v>7.3</v>
      </c>
      <c r="D597" s="415"/>
      <c r="E597" s="417" t="s">
        <v>997</v>
      </c>
    </row>
    <row r="598" spans="1:7" ht="42" hidden="1">
      <c r="A598" s="414" t="s">
        <v>998</v>
      </c>
      <c r="B598" s="419" t="s">
        <v>999</v>
      </c>
      <c r="C598" s="415" t="s">
        <v>556</v>
      </c>
      <c r="D598" s="415"/>
      <c r="E598" s="417" t="s">
        <v>1000</v>
      </c>
      <c r="F598" s="420"/>
      <c r="G598" s="421"/>
    </row>
    <row r="599" spans="1:7" hidden="1">
      <c r="A599" s="414"/>
      <c r="B599" s="414"/>
      <c r="C599" s="415"/>
      <c r="D599" s="415" t="s">
        <v>19</v>
      </c>
      <c r="E599" s="414"/>
      <c r="F599" s="420"/>
      <c r="G599" s="421"/>
    </row>
    <row r="600" spans="1:7" ht="28" hidden="1">
      <c r="A600" s="414"/>
      <c r="B600" s="414"/>
      <c r="C600" s="415"/>
      <c r="D600" s="415" t="str">
        <f>D$40</f>
        <v>RA</v>
      </c>
      <c r="E600" s="414" t="s">
        <v>1001</v>
      </c>
      <c r="F600" s="420" t="s">
        <v>636</v>
      </c>
      <c r="G600" s="421"/>
    </row>
    <row r="601" spans="1:7" hidden="1">
      <c r="A601" s="414"/>
      <c r="B601" s="414"/>
      <c r="C601" s="415"/>
      <c r="D601" s="415" t="str">
        <f>D$41</f>
        <v>S1</v>
      </c>
      <c r="E601" s="414"/>
      <c r="F601" s="420"/>
      <c r="G601" s="421"/>
    </row>
    <row r="602" spans="1:7" hidden="1">
      <c r="A602" s="414"/>
      <c r="B602" s="414"/>
      <c r="C602" s="415"/>
      <c r="D602" s="415" t="str">
        <f>D$42</f>
        <v>S2</v>
      </c>
      <c r="E602" s="414"/>
      <c r="F602" s="420"/>
      <c r="G602" s="421"/>
    </row>
    <row r="603" spans="1:7" hidden="1">
      <c r="A603" s="414"/>
      <c r="B603" s="414"/>
      <c r="C603" s="415"/>
      <c r="D603" s="415" t="str">
        <f>D$43</f>
        <v>S3</v>
      </c>
      <c r="E603" s="414"/>
      <c r="F603" s="420"/>
      <c r="G603" s="421"/>
    </row>
    <row r="604" spans="1:7" hidden="1">
      <c r="A604" s="414"/>
      <c r="B604" s="414"/>
      <c r="C604" s="415"/>
      <c r="D604" s="415" t="str">
        <f>D$44</f>
        <v>S4</v>
      </c>
      <c r="E604" s="414"/>
      <c r="F604" s="420"/>
      <c r="G604" s="421"/>
    </row>
    <row r="605" spans="1:7" hidden="1"/>
    <row r="606" spans="1:7" hidden="1">
      <c r="A606" s="414"/>
      <c r="B606" s="414"/>
      <c r="C606" s="415">
        <v>7.4</v>
      </c>
      <c r="D606" s="415"/>
      <c r="E606" s="417" t="s">
        <v>1002</v>
      </c>
      <c r="F606" s="418"/>
      <c r="G606" s="414"/>
    </row>
    <row r="607" spans="1:7" ht="67.5" hidden="1" customHeight="1">
      <c r="A607" s="414" t="s">
        <v>1003</v>
      </c>
      <c r="B607" s="414" t="s">
        <v>1004</v>
      </c>
      <c r="C607" s="415" t="s">
        <v>557</v>
      </c>
      <c r="D607" s="415"/>
      <c r="E607" s="417" t="s">
        <v>1005</v>
      </c>
      <c r="F607" s="418"/>
      <c r="G607" s="414"/>
    </row>
    <row r="608" spans="1:7" hidden="1">
      <c r="A608" s="414"/>
      <c r="B608" s="414"/>
      <c r="C608" s="415"/>
      <c r="D608" s="415" t="s">
        <v>19</v>
      </c>
      <c r="E608" s="414"/>
      <c r="F608" s="420"/>
      <c r="G608" s="421"/>
    </row>
    <row r="609" spans="1:7" ht="28" hidden="1">
      <c r="A609" s="414"/>
      <c r="B609" s="414"/>
      <c r="C609" s="415"/>
      <c r="D609" s="415" t="str">
        <f>D$40</f>
        <v>RA</v>
      </c>
      <c r="E609" s="414" t="s">
        <v>1006</v>
      </c>
      <c r="F609" s="420" t="s">
        <v>636</v>
      </c>
      <c r="G609" s="421"/>
    </row>
    <row r="610" spans="1:7" hidden="1">
      <c r="A610" s="414"/>
      <c r="B610" s="414"/>
      <c r="C610" s="415"/>
      <c r="D610" s="415" t="str">
        <f>D$41</f>
        <v>S1</v>
      </c>
      <c r="E610" s="414"/>
      <c r="F610" s="420"/>
      <c r="G610" s="421"/>
    </row>
    <row r="611" spans="1:7" hidden="1">
      <c r="A611" s="414"/>
      <c r="B611" s="414"/>
      <c r="C611" s="415"/>
      <c r="D611" s="415" t="str">
        <f>D$42</f>
        <v>S2</v>
      </c>
      <c r="E611" s="414"/>
      <c r="F611" s="420"/>
      <c r="G611" s="421"/>
    </row>
    <row r="612" spans="1:7" hidden="1">
      <c r="A612" s="414"/>
      <c r="B612" s="414"/>
      <c r="C612" s="415"/>
      <c r="D612" s="415" t="str">
        <f>D$43</f>
        <v>S3</v>
      </c>
      <c r="E612" s="414"/>
      <c r="F612" s="420"/>
      <c r="G612" s="421"/>
    </row>
    <row r="613" spans="1:7" hidden="1">
      <c r="A613" s="414"/>
      <c r="B613" s="414"/>
      <c r="C613" s="415"/>
      <c r="D613" s="415" t="str">
        <f>D$44</f>
        <v>S4</v>
      </c>
      <c r="E613" s="414"/>
      <c r="F613" s="420"/>
      <c r="G613" s="421"/>
    </row>
    <row r="614" spans="1:7" hidden="1">
      <c r="C614" s="459"/>
      <c r="D614" s="404"/>
    </row>
    <row r="615" spans="1:7" hidden="1">
      <c r="A615" s="414"/>
      <c r="B615" s="414"/>
      <c r="C615" s="415">
        <v>7.5</v>
      </c>
      <c r="D615" s="415"/>
      <c r="E615" s="417" t="s">
        <v>1007</v>
      </c>
      <c r="F615" s="418"/>
      <c r="G615" s="414"/>
    </row>
    <row r="616" spans="1:7" ht="39" hidden="1" customHeight="1">
      <c r="A616" s="414" t="s">
        <v>1008</v>
      </c>
      <c r="B616" s="419" t="s">
        <v>1009</v>
      </c>
      <c r="C616" s="415" t="s">
        <v>1010</v>
      </c>
      <c r="D616" s="415"/>
      <c r="E616" s="417" t="s">
        <v>1011</v>
      </c>
      <c r="F616" s="418"/>
      <c r="G616" s="414"/>
    </row>
    <row r="617" spans="1:7" hidden="1">
      <c r="A617" s="414"/>
      <c r="B617" s="414"/>
      <c r="C617" s="415"/>
      <c r="D617" s="415" t="s">
        <v>19</v>
      </c>
      <c r="E617" s="414"/>
      <c r="F617" s="420"/>
      <c r="G617" s="421"/>
    </row>
    <row r="618" spans="1:7" ht="28" hidden="1">
      <c r="A618" s="414"/>
      <c r="B618" s="414"/>
      <c r="C618" s="415"/>
      <c r="D618" s="415" t="str">
        <f>D$40</f>
        <v>RA</v>
      </c>
      <c r="E618" s="414" t="s">
        <v>1012</v>
      </c>
      <c r="F618" s="420" t="s">
        <v>636</v>
      </c>
      <c r="G618" s="421"/>
    </row>
    <row r="619" spans="1:7" hidden="1">
      <c r="A619" s="414"/>
      <c r="B619" s="414"/>
      <c r="C619" s="415"/>
      <c r="D619" s="415" t="str">
        <f>D$41</f>
        <v>S1</v>
      </c>
      <c r="E619" s="414"/>
      <c r="F619" s="420"/>
      <c r="G619" s="421"/>
    </row>
    <row r="620" spans="1:7" hidden="1">
      <c r="A620" s="414"/>
      <c r="B620" s="414"/>
      <c r="C620" s="415"/>
      <c r="D620" s="415" t="str">
        <f>D$42</f>
        <v>S2</v>
      </c>
      <c r="E620" s="414"/>
      <c r="F620" s="420"/>
      <c r="G620" s="421"/>
    </row>
    <row r="621" spans="1:7" hidden="1">
      <c r="A621" s="414"/>
      <c r="B621" s="414"/>
      <c r="C621" s="415"/>
      <c r="D621" s="415" t="str">
        <f>D$43</f>
        <v>S3</v>
      </c>
      <c r="E621" s="414"/>
      <c r="F621" s="420"/>
      <c r="G621" s="421"/>
    </row>
    <row r="622" spans="1:7" hidden="1">
      <c r="A622" s="414"/>
      <c r="B622" s="414"/>
      <c r="C622" s="415"/>
      <c r="D622" s="415" t="str">
        <f>D$44</f>
        <v>S4</v>
      </c>
      <c r="E622" s="414"/>
      <c r="F622" s="420"/>
      <c r="G622" s="421"/>
    </row>
    <row r="623" spans="1:7" hidden="1"/>
    <row r="624" spans="1:7" hidden="1">
      <c r="A624" s="409"/>
      <c r="B624" s="409"/>
      <c r="C624" s="423">
        <v>8</v>
      </c>
      <c r="D624" s="423"/>
      <c r="E624" s="411" t="s">
        <v>1013</v>
      </c>
      <c r="F624" s="412"/>
      <c r="G624" s="409"/>
    </row>
    <row r="625" spans="1:7" hidden="1">
      <c r="A625" s="414"/>
      <c r="B625" s="414"/>
      <c r="C625" s="415">
        <v>8.1</v>
      </c>
      <c r="D625" s="415"/>
      <c r="E625" s="417" t="s">
        <v>1014</v>
      </c>
      <c r="F625" s="418"/>
      <c r="G625" s="414"/>
    </row>
    <row r="626" spans="1:7" ht="138.75" hidden="1" customHeight="1">
      <c r="A626" s="414" t="s">
        <v>1015</v>
      </c>
      <c r="B626" s="419" t="s">
        <v>1016</v>
      </c>
      <c r="C626" s="415" t="s">
        <v>1017</v>
      </c>
      <c r="D626" s="415"/>
      <c r="E626" s="417" t="s">
        <v>1018</v>
      </c>
      <c r="F626" s="418"/>
      <c r="G626" s="414"/>
    </row>
    <row r="627" spans="1:7" hidden="1">
      <c r="A627" s="414"/>
      <c r="B627" s="414"/>
      <c r="C627" s="415"/>
      <c r="D627" s="415" t="s">
        <v>19</v>
      </c>
      <c r="E627" s="414"/>
      <c r="F627" s="420"/>
      <c r="G627" s="421"/>
    </row>
    <row r="628" spans="1:7" ht="98" hidden="1">
      <c r="A628" s="414"/>
      <c r="B628" s="414"/>
      <c r="C628" s="415"/>
      <c r="D628" s="415" t="str">
        <f>D$40</f>
        <v>RA</v>
      </c>
      <c r="E628" s="414" t="s">
        <v>1019</v>
      </c>
      <c r="F628" s="420" t="s">
        <v>636</v>
      </c>
      <c r="G628" s="421"/>
    </row>
    <row r="629" spans="1:7" hidden="1">
      <c r="A629" s="414"/>
      <c r="B629" s="414"/>
      <c r="C629" s="415"/>
      <c r="D629" s="415" t="str">
        <f>D$41</f>
        <v>S1</v>
      </c>
      <c r="E629" s="414"/>
      <c r="F629" s="420"/>
      <c r="G629" s="421"/>
    </row>
    <row r="630" spans="1:7" hidden="1">
      <c r="A630" s="414"/>
      <c r="B630" s="414"/>
      <c r="C630" s="415"/>
      <c r="D630" s="415" t="str">
        <f>D$42</f>
        <v>S2</v>
      </c>
      <c r="E630" s="414"/>
      <c r="F630" s="420"/>
      <c r="G630" s="421"/>
    </row>
    <row r="631" spans="1:7" hidden="1">
      <c r="A631" s="414"/>
      <c r="B631" s="414"/>
      <c r="C631" s="415"/>
      <c r="D631" s="415" t="str">
        <f>D$43</f>
        <v>S3</v>
      </c>
      <c r="E631" s="414"/>
      <c r="F631" s="420"/>
      <c r="G631" s="421"/>
    </row>
    <row r="632" spans="1:7" hidden="1">
      <c r="A632" s="414"/>
      <c r="B632" s="414"/>
      <c r="C632" s="415"/>
      <c r="D632" s="415" t="str">
        <f>D$44</f>
        <v>S4</v>
      </c>
      <c r="E632" s="414"/>
      <c r="F632" s="420"/>
      <c r="G632" s="421"/>
    </row>
    <row r="633" spans="1:7" hidden="1"/>
    <row r="634" spans="1:7" hidden="1"/>
    <row r="635" spans="1:7" hidden="1">
      <c r="A635" s="414"/>
      <c r="B635" s="414"/>
      <c r="C635" s="415">
        <v>8.1999999999999993</v>
      </c>
      <c r="D635" s="415"/>
      <c r="E635" s="417" t="s">
        <v>1020</v>
      </c>
      <c r="F635" s="418"/>
      <c r="G635" s="414"/>
    </row>
    <row r="636" spans="1:7" ht="59.25" hidden="1" customHeight="1">
      <c r="A636" s="414" t="s">
        <v>1021</v>
      </c>
      <c r="B636" s="419" t="s">
        <v>1022</v>
      </c>
      <c r="C636" s="415" t="s">
        <v>1023</v>
      </c>
      <c r="D636" s="415"/>
      <c r="E636" s="417" t="s">
        <v>1024</v>
      </c>
      <c r="F636" s="418"/>
      <c r="G636" s="414"/>
    </row>
    <row r="637" spans="1:7" hidden="1">
      <c r="A637" s="414"/>
      <c r="B637" s="414"/>
      <c r="C637" s="415"/>
      <c r="D637" s="415" t="s">
        <v>19</v>
      </c>
      <c r="E637" s="414"/>
      <c r="F637" s="420"/>
      <c r="G637" s="421"/>
    </row>
    <row r="638" spans="1:7" hidden="1">
      <c r="A638" s="414"/>
      <c r="B638" s="414"/>
      <c r="C638" s="415"/>
      <c r="D638" s="415" t="str">
        <f>D$40</f>
        <v>RA</v>
      </c>
      <c r="E638" s="363" t="s">
        <v>1025</v>
      </c>
      <c r="F638" s="420" t="s">
        <v>636</v>
      </c>
      <c r="G638" s="421"/>
    </row>
    <row r="639" spans="1:7" hidden="1">
      <c r="A639" s="414"/>
      <c r="B639" s="414"/>
      <c r="C639" s="415"/>
      <c r="D639" s="415" t="str">
        <f>D$41</f>
        <v>S1</v>
      </c>
      <c r="E639" s="414"/>
      <c r="F639" s="420"/>
      <c r="G639" s="421"/>
    </row>
    <row r="640" spans="1:7" hidden="1">
      <c r="A640" s="414"/>
      <c r="B640" s="414"/>
      <c r="C640" s="415"/>
      <c r="D640" s="415" t="str">
        <f>D$42</f>
        <v>S2</v>
      </c>
      <c r="E640" s="414"/>
      <c r="F640" s="420"/>
      <c r="G640" s="421"/>
    </row>
    <row r="641" spans="1:7" hidden="1">
      <c r="A641" s="414"/>
      <c r="B641" s="414"/>
      <c r="C641" s="415"/>
      <c r="D641" s="415" t="str">
        <f>D$43</f>
        <v>S3</v>
      </c>
      <c r="E641" s="414"/>
      <c r="F641" s="420"/>
      <c r="G641" s="421"/>
    </row>
    <row r="642" spans="1:7" hidden="1">
      <c r="A642" s="414"/>
      <c r="B642" s="414"/>
      <c r="C642" s="415"/>
      <c r="D642" s="415" t="str">
        <f>D$44</f>
        <v>S4</v>
      </c>
      <c r="E642" s="414"/>
      <c r="F642" s="420"/>
      <c r="G642" s="421"/>
    </row>
    <row r="643" spans="1:7" hidden="1"/>
    <row r="644" spans="1:7" ht="154" hidden="1">
      <c r="A644" s="414" t="s">
        <v>1026</v>
      </c>
      <c r="B644" s="414" t="s">
        <v>1027</v>
      </c>
      <c r="C644" s="415" t="s">
        <v>1028</v>
      </c>
      <c r="D644" s="415"/>
      <c r="E644" s="417" t="s">
        <v>1029</v>
      </c>
      <c r="F644" s="420"/>
      <c r="G644" s="421"/>
    </row>
    <row r="645" spans="1:7" hidden="1">
      <c r="A645" s="414"/>
      <c r="B645" s="414"/>
      <c r="C645" s="415"/>
      <c r="D645" s="415" t="s">
        <v>19</v>
      </c>
      <c r="E645" s="414"/>
      <c r="F645" s="420"/>
      <c r="G645" s="421"/>
    </row>
    <row r="646" spans="1:7" ht="84" hidden="1">
      <c r="A646" s="414"/>
      <c r="B646" s="414"/>
      <c r="C646" s="415"/>
      <c r="D646" s="415" t="str">
        <f>D$40</f>
        <v>RA</v>
      </c>
      <c r="E646" s="414" t="s">
        <v>1030</v>
      </c>
      <c r="F646" s="420" t="s">
        <v>636</v>
      </c>
      <c r="G646" s="421"/>
    </row>
    <row r="647" spans="1:7" hidden="1">
      <c r="A647" s="414"/>
      <c r="B647" s="414"/>
      <c r="C647" s="415"/>
      <c r="D647" s="415" t="str">
        <f>D$41</f>
        <v>S1</v>
      </c>
      <c r="E647" s="414"/>
      <c r="F647" s="420"/>
      <c r="G647" s="421"/>
    </row>
    <row r="648" spans="1:7" hidden="1">
      <c r="A648" s="414"/>
      <c r="B648" s="414"/>
      <c r="C648" s="415"/>
      <c r="D648" s="415" t="str">
        <f>D$42</f>
        <v>S2</v>
      </c>
      <c r="E648" s="414"/>
      <c r="F648" s="420"/>
      <c r="G648" s="421"/>
    </row>
    <row r="649" spans="1:7" hidden="1">
      <c r="A649" s="414"/>
      <c r="B649" s="414"/>
      <c r="C649" s="415"/>
      <c r="D649" s="415" t="str">
        <f>D$43</f>
        <v>S3</v>
      </c>
      <c r="E649" s="414"/>
      <c r="F649" s="420"/>
      <c r="G649" s="421"/>
    </row>
    <row r="650" spans="1:7" hidden="1">
      <c r="A650" s="414"/>
      <c r="B650" s="414"/>
      <c r="C650" s="415"/>
      <c r="D650" s="415" t="str">
        <f>D$44</f>
        <v>S4</v>
      </c>
      <c r="E650" s="414"/>
      <c r="F650" s="420"/>
      <c r="G650" s="421"/>
    </row>
    <row r="651" spans="1:7" hidden="1"/>
    <row r="652" spans="1:7" hidden="1">
      <c r="A652" s="414"/>
      <c r="B652" s="414"/>
      <c r="C652" s="415">
        <v>8.3000000000000007</v>
      </c>
      <c r="D652" s="415"/>
      <c r="E652" s="417" t="s">
        <v>1031</v>
      </c>
      <c r="F652" s="418"/>
      <c r="G652" s="414"/>
    </row>
    <row r="653" spans="1:7" ht="56" hidden="1">
      <c r="A653" s="414" t="s">
        <v>1032</v>
      </c>
      <c r="B653" s="414" t="s">
        <v>1033</v>
      </c>
      <c r="C653" s="415" t="s">
        <v>578</v>
      </c>
      <c r="D653" s="415"/>
      <c r="E653" s="417" t="s">
        <v>1034</v>
      </c>
      <c r="F653" s="418" t="s">
        <v>636</v>
      </c>
      <c r="G653" s="414"/>
    </row>
    <row r="654" spans="1:7" hidden="1">
      <c r="A654" s="414"/>
      <c r="B654" s="414"/>
      <c r="C654" s="415"/>
      <c r="D654" s="415" t="s">
        <v>19</v>
      </c>
      <c r="E654" s="414"/>
      <c r="F654" s="420"/>
      <c r="G654" s="421"/>
    </row>
    <row r="655" spans="1:7" hidden="1">
      <c r="A655" s="414"/>
      <c r="B655" s="414"/>
      <c r="C655" s="415"/>
      <c r="D655" s="415" t="str">
        <f>D$40</f>
        <v>RA</v>
      </c>
      <c r="E655" s="414" t="s">
        <v>1035</v>
      </c>
      <c r="F655" s="420"/>
      <c r="G655" s="421"/>
    </row>
    <row r="656" spans="1:7" hidden="1">
      <c r="A656" s="414"/>
      <c r="B656" s="414"/>
      <c r="C656" s="415"/>
      <c r="D656" s="415" t="str">
        <f>D$41</f>
        <v>S1</v>
      </c>
      <c r="E656" s="414"/>
      <c r="F656" s="420"/>
      <c r="G656" s="421"/>
    </row>
    <row r="657" spans="1:7" hidden="1">
      <c r="A657" s="414"/>
      <c r="B657" s="414"/>
      <c r="C657" s="415"/>
      <c r="D657" s="415" t="str">
        <f>D$42</f>
        <v>S2</v>
      </c>
      <c r="E657" s="414"/>
      <c r="F657" s="420"/>
      <c r="G657" s="421"/>
    </row>
    <row r="658" spans="1:7" hidden="1">
      <c r="A658" s="414"/>
      <c r="B658" s="414"/>
      <c r="C658" s="415"/>
      <c r="D658" s="415" t="str">
        <f>D$43</f>
        <v>S3</v>
      </c>
      <c r="E658" s="414"/>
      <c r="F658" s="420"/>
      <c r="G658" s="421"/>
    </row>
    <row r="659" spans="1:7" hidden="1">
      <c r="A659" s="414"/>
      <c r="B659" s="414"/>
      <c r="C659" s="415"/>
      <c r="D659" s="415" t="str">
        <f>D$44</f>
        <v>S4</v>
      </c>
      <c r="E659" s="414"/>
      <c r="F659" s="420"/>
      <c r="G659" s="421"/>
    </row>
    <row r="660" spans="1:7" hidden="1"/>
    <row r="661" spans="1:7" hidden="1">
      <c r="A661" s="414"/>
      <c r="B661" s="414"/>
      <c r="C661" s="415">
        <v>8.4</v>
      </c>
      <c r="D661" s="415"/>
      <c r="E661" s="417" t="s">
        <v>1036</v>
      </c>
      <c r="F661" s="418"/>
      <c r="G661" s="414"/>
    </row>
    <row r="662" spans="1:7" ht="28" hidden="1">
      <c r="A662" s="414"/>
      <c r="B662" s="414" t="s">
        <v>1037</v>
      </c>
      <c r="C662" s="415" t="s">
        <v>579</v>
      </c>
      <c r="D662" s="415"/>
      <c r="E662" s="417" t="s">
        <v>1038</v>
      </c>
      <c r="F662" s="418"/>
      <c r="G662" s="414"/>
    </row>
    <row r="663" spans="1:7" hidden="1">
      <c r="A663" s="414"/>
      <c r="B663" s="414"/>
      <c r="C663" s="415"/>
      <c r="D663" s="415" t="s">
        <v>19</v>
      </c>
      <c r="E663" s="414"/>
      <c r="F663" s="420"/>
      <c r="G663" s="421"/>
    </row>
    <row r="664" spans="1:7" ht="28" hidden="1">
      <c r="A664" s="414"/>
      <c r="B664" s="414"/>
      <c r="C664" s="415"/>
      <c r="D664" s="415" t="str">
        <f>D$40</f>
        <v>RA</v>
      </c>
      <c r="E664" s="414" t="s">
        <v>1039</v>
      </c>
      <c r="F664" s="418" t="s">
        <v>636</v>
      </c>
      <c r="G664" s="414"/>
    </row>
    <row r="665" spans="1:7" hidden="1">
      <c r="A665" s="414"/>
      <c r="B665" s="414"/>
      <c r="C665" s="415"/>
      <c r="D665" s="415" t="str">
        <f>D$41</f>
        <v>S1</v>
      </c>
      <c r="E665" s="414"/>
      <c r="F665" s="420"/>
      <c r="G665" s="421"/>
    </row>
    <row r="666" spans="1:7" hidden="1">
      <c r="A666" s="414"/>
      <c r="B666" s="414"/>
      <c r="C666" s="415"/>
      <c r="D666" s="415" t="str">
        <f>D$42</f>
        <v>S2</v>
      </c>
      <c r="E666" s="414"/>
      <c r="F666" s="420"/>
      <c r="G666" s="421"/>
    </row>
    <row r="667" spans="1:7" hidden="1">
      <c r="A667" s="414"/>
      <c r="B667" s="414"/>
      <c r="C667" s="415"/>
      <c r="D667" s="415" t="str">
        <f>D$43</f>
        <v>S3</v>
      </c>
      <c r="E667" s="414"/>
      <c r="F667" s="420"/>
      <c r="G667" s="421"/>
    </row>
    <row r="668" spans="1:7" hidden="1">
      <c r="A668" s="414"/>
      <c r="B668" s="414"/>
      <c r="C668" s="425"/>
      <c r="D668" s="425" t="str">
        <f>D$44</f>
        <v>S4</v>
      </c>
      <c r="E668" s="437"/>
      <c r="F668" s="430"/>
      <c r="G668" s="431"/>
    </row>
  </sheetData>
  <mergeCells count="1">
    <mergeCell ref="C11:E11"/>
  </mergeCell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6BE0-85E0-461E-BC76-6C4A54FF73C7}">
  <dimension ref="A1:N9"/>
  <sheetViews>
    <sheetView workbookViewId="0"/>
  </sheetViews>
  <sheetFormatPr defaultRowHeight="14"/>
  <cols>
    <col min="1" max="1" width="55.1796875" customWidth="1"/>
  </cols>
  <sheetData>
    <row r="1" spans="1:14" ht="14.5">
      <c r="A1" s="226" t="s">
        <v>1040</v>
      </c>
      <c r="B1" s="226" t="s">
        <v>1041</v>
      </c>
      <c r="C1" s="226" t="s">
        <v>611</v>
      </c>
      <c r="D1" s="226" t="s">
        <v>613</v>
      </c>
      <c r="E1" s="226" t="s">
        <v>30</v>
      </c>
      <c r="F1" s="226" t="s">
        <v>31</v>
      </c>
      <c r="G1" s="226" t="s">
        <v>32</v>
      </c>
      <c r="H1" s="226" t="s">
        <v>611</v>
      </c>
      <c r="I1" s="226"/>
      <c r="J1" s="226"/>
      <c r="K1" s="226"/>
      <c r="L1" s="226"/>
      <c r="M1" s="226"/>
      <c r="N1" s="226"/>
    </row>
    <row r="2" spans="1:14">
      <c r="A2" t="s">
        <v>626</v>
      </c>
      <c r="B2">
        <v>1</v>
      </c>
      <c r="C2" t="s">
        <v>1042</v>
      </c>
      <c r="H2" t="s">
        <v>1042</v>
      </c>
    </row>
    <row r="3" spans="1:14">
      <c r="A3" t="s">
        <v>650</v>
      </c>
      <c r="B3">
        <v>2</v>
      </c>
      <c r="C3" t="s">
        <v>1042</v>
      </c>
      <c r="D3" t="s">
        <v>1042</v>
      </c>
      <c r="H3" t="s">
        <v>1042</v>
      </c>
    </row>
    <row r="4" spans="1:14">
      <c r="A4" t="s">
        <v>714</v>
      </c>
      <c r="B4">
        <v>3</v>
      </c>
      <c r="C4" t="s">
        <v>1042</v>
      </c>
      <c r="H4" t="s">
        <v>1042</v>
      </c>
    </row>
    <row r="5" spans="1:14">
      <c r="A5" t="s">
        <v>790</v>
      </c>
      <c r="B5">
        <v>4</v>
      </c>
      <c r="C5" t="s">
        <v>1042</v>
      </c>
      <c r="D5" t="s">
        <v>1042</v>
      </c>
      <c r="H5" t="s">
        <v>1042</v>
      </c>
    </row>
    <row r="6" spans="1:14">
      <c r="A6" t="s">
        <v>837</v>
      </c>
      <c r="B6">
        <v>5</v>
      </c>
      <c r="C6" t="s">
        <v>1042</v>
      </c>
      <c r="H6" t="s">
        <v>1042</v>
      </c>
    </row>
    <row r="7" spans="1:14">
      <c r="A7" t="s">
        <v>912</v>
      </c>
      <c r="B7">
        <v>6</v>
      </c>
      <c r="C7" t="s">
        <v>1042</v>
      </c>
      <c r="D7" t="s">
        <v>1042</v>
      </c>
      <c r="H7" t="s">
        <v>1042</v>
      </c>
    </row>
    <row r="8" spans="1:14">
      <c r="A8" t="s">
        <v>974</v>
      </c>
      <c r="B8">
        <v>7</v>
      </c>
      <c r="C8" t="s">
        <v>1042</v>
      </c>
      <c r="H8" t="s">
        <v>1042</v>
      </c>
    </row>
    <row r="9" spans="1:14">
      <c r="A9" t="s">
        <v>1013</v>
      </c>
      <c r="B9">
        <v>8</v>
      </c>
      <c r="C9" t="s">
        <v>1042</v>
      </c>
      <c r="H9" t="s">
        <v>1042</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8867-2F17-4976-A07D-5A69A53CBC99}">
  <dimension ref="A1:J37"/>
  <sheetViews>
    <sheetView workbookViewId="0"/>
  </sheetViews>
  <sheetFormatPr defaultColWidth="9.1796875" defaultRowHeight="14"/>
  <cols>
    <col min="1" max="1" width="8.1796875" style="33" customWidth="1"/>
    <col min="2" max="2" width="13.1796875" style="33" customWidth="1"/>
    <col min="3" max="3" width="5.26953125" style="33" customWidth="1"/>
    <col min="4" max="4" width="11" style="33" customWidth="1"/>
    <col min="5" max="5" width="11.81640625" style="33" customWidth="1"/>
    <col min="6" max="6" width="9.26953125" style="33" customWidth="1"/>
    <col min="7" max="7" width="10.1796875" style="33" customWidth="1"/>
    <col min="8" max="8" width="58" style="33" customWidth="1"/>
    <col min="9" max="9" width="35.1796875" style="33" customWidth="1"/>
    <col min="10" max="10" width="3.7265625" style="66" customWidth="1"/>
    <col min="11" max="16384" width="9.1796875" style="49"/>
  </cols>
  <sheetData>
    <row r="1" spans="1:9" ht="15" customHeight="1">
      <c r="A1" s="258" t="s">
        <v>1043</v>
      </c>
      <c r="B1" s="259"/>
      <c r="C1" s="256"/>
      <c r="D1" s="256"/>
      <c r="E1" s="256"/>
      <c r="F1" s="256"/>
      <c r="G1" s="256"/>
      <c r="H1" s="256"/>
      <c r="I1" s="257"/>
    </row>
    <row r="2" spans="1:9" ht="76.5" customHeight="1">
      <c r="A2" s="64" t="s">
        <v>1044</v>
      </c>
      <c r="B2" s="260" t="s">
        <v>1045</v>
      </c>
      <c r="C2" s="261" t="s">
        <v>1046</v>
      </c>
      <c r="D2" s="65" t="s">
        <v>1047</v>
      </c>
      <c r="E2" s="65" t="s">
        <v>1048</v>
      </c>
      <c r="F2" s="599" t="s">
        <v>286</v>
      </c>
      <c r="G2" s="599" t="s">
        <v>1049</v>
      </c>
      <c r="H2" s="65" t="s">
        <v>1050</v>
      </c>
      <c r="I2" s="65" t="s">
        <v>1051</v>
      </c>
    </row>
    <row r="3" spans="1:9" ht="42">
      <c r="A3" s="262" t="s">
        <v>613</v>
      </c>
      <c r="B3" s="595" t="s">
        <v>1052</v>
      </c>
      <c r="C3" s="262">
        <v>1</v>
      </c>
      <c r="D3" s="262"/>
      <c r="E3" s="597"/>
      <c r="F3" s="601"/>
      <c r="G3" s="603"/>
      <c r="H3" s="596" t="s">
        <v>1053</v>
      </c>
      <c r="I3" s="602" t="s">
        <v>1054</v>
      </c>
    </row>
    <row r="4" spans="1:9" ht="42">
      <c r="A4" s="263" t="s">
        <v>613</v>
      </c>
      <c r="B4" s="595" t="s">
        <v>1052</v>
      </c>
      <c r="C4" s="263">
        <v>2</v>
      </c>
      <c r="D4" s="263"/>
      <c r="E4" s="598"/>
      <c r="F4" s="601"/>
      <c r="G4" s="603"/>
      <c r="H4" s="596" t="s">
        <v>1055</v>
      </c>
      <c r="I4" s="264" t="s">
        <v>1054</v>
      </c>
    </row>
    <row r="5" spans="1:9" ht="42">
      <c r="A5" s="263" t="s">
        <v>613</v>
      </c>
      <c r="B5" s="595" t="s">
        <v>1052</v>
      </c>
      <c r="C5" s="263">
        <v>3</v>
      </c>
      <c r="D5" s="263"/>
      <c r="E5" s="598"/>
      <c r="F5" s="601"/>
      <c r="G5" s="603"/>
      <c r="H5" s="596" t="s">
        <v>1056</v>
      </c>
      <c r="I5" s="264" t="s">
        <v>1054</v>
      </c>
    </row>
    <row r="6" spans="1:9">
      <c r="A6" s="265"/>
      <c r="B6" s="265"/>
      <c r="C6" s="265"/>
      <c r="D6" s="265"/>
      <c r="E6" s="265"/>
      <c r="F6" s="600"/>
      <c r="G6" s="600"/>
      <c r="H6" s="266"/>
      <c r="I6" s="266"/>
    </row>
    <row r="7" spans="1:9">
      <c r="A7" s="265"/>
      <c r="B7" s="265"/>
      <c r="C7" s="265"/>
      <c r="D7" s="265"/>
      <c r="E7" s="265"/>
      <c r="F7" s="265"/>
      <c r="G7" s="265"/>
      <c r="H7" s="266"/>
      <c r="I7" s="266"/>
    </row>
    <row r="8" spans="1:9">
      <c r="A8" s="265"/>
      <c r="B8" s="265"/>
      <c r="C8" s="265"/>
      <c r="D8" s="265"/>
      <c r="E8" s="265"/>
      <c r="F8" s="265"/>
      <c r="G8" s="265"/>
      <c r="H8" s="266"/>
      <c r="I8" s="266"/>
    </row>
    <row r="9" spans="1:9">
      <c r="A9" s="265"/>
      <c r="B9" s="265"/>
      <c r="C9" s="265"/>
      <c r="D9" s="265"/>
      <c r="E9" s="265"/>
      <c r="F9" s="265"/>
      <c r="G9" s="265"/>
      <c r="H9" s="266"/>
      <c r="I9" s="266"/>
    </row>
    <row r="10" spans="1:9">
      <c r="A10" s="265"/>
      <c r="B10" s="265"/>
      <c r="C10" s="265"/>
      <c r="D10" s="265"/>
      <c r="E10" s="265"/>
      <c r="F10" s="265"/>
      <c r="G10" s="265"/>
      <c r="H10" s="266"/>
      <c r="I10" s="266"/>
    </row>
    <row r="11" spans="1:9">
      <c r="A11" s="265"/>
      <c r="B11" s="265"/>
      <c r="C11" s="265"/>
      <c r="D11" s="265"/>
      <c r="E11" s="265"/>
      <c r="F11" s="265"/>
      <c r="G11" s="265"/>
      <c r="H11" s="266"/>
      <c r="I11" s="266"/>
    </row>
    <row r="12" spans="1:9">
      <c r="A12" s="265"/>
      <c r="B12" s="265"/>
      <c r="C12" s="265"/>
      <c r="D12" s="265"/>
      <c r="E12" s="265"/>
      <c r="F12" s="265"/>
      <c r="G12" s="265"/>
      <c r="H12" s="266"/>
      <c r="I12" s="266"/>
    </row>
    <row r="13" spans="1:9">
      <c r="A13" s="265"/>
      <c r="B13" s="265"/>
      <c r="C13" s="265"/>
      <c r="D13" s="265"/>
      <c r="E13" s="265"/>
      <c r="F13" s="265"/>
      <c r="G13" s="265"/>
      <c r="H13" s="266"/>
      <c r="I13" s="266"/>
    </row>
    <row r="14" spans="1:9">
      <c r="A14" s="265"/>
      <c r="B14" s="265"/>
      <c r="C14" s="265"/>
      <c r="D14" s="265"/>
      <c r="E14" s="265"/>
      <c r="F14" s="265"/>
      <c r="G14" s="265"/>
      <c r="H14" s="266"/>
      <c r="I14" s="266"/>
    </row>
    <row r="15" spans="1:9">
      <c r="A15" s="265"/>
      <c r="B15" s="265"/>
      <c r="C15" s="265"/>
      <c r="D15" s="265"/>
      <c r="E15" s="265"/>
      <c r="F15" s="265"/>
      <c r="G15" s="265"/>
      <c r="H15" s="266"/>
      <c r="I15" s="266"/>
    </row>
    <row r="16" spans="1:9">
      <c r="A16" s="265"/>
      <c r="B16" s="265"/>
      <c r="C16" s="265"/>
      <c r="D16" s="265"/>
      <c r="E16" s="265"/>
      <c r="F16" s="265"/>
      <c r="G16" s="265"/>
      <c r="H16" s="266"/>
      <c r="I16" s="266"/>
    </row>
    <row r="17" spans="1:9">
      <c r="A17" s="265"/>
      <c r="B17" s="265"/>
      <c r="C17" s="265"/>
      <c r="D17" s="265"/>
      <c r="E17" s="265"/>
      <c r="F17" s="265"/>
      <c r="G17" s="265"/>
      <c r="H17" s="266"/>
      <c r="I17" s="266"/>
    </row>
    <row r="18" spans="1:9">
      <c r="A18" s="265"/>
      <c r="B18" s="265"/>
      <c r="C18" s="265"/>
      <c r="D18" s="265"/>
      <c r="E18" s="265"/>
      <c r="F18" s="265"/>
      <c r="G18" s="265"/>
      <c r="H18" s="266"/>
      <c r="I18" s="266"/>
    </row>
    <row r="19" spans="1:9">
      <c r="A19" s="265"/>
      <c r="B19" s="265"/>
      <c r="C19" s="265"/>
      <c r="D19" s="265"/>
      <c r="E19" s="265"/>
      <c r="F19" s="265"/>
      <c r="G19" s="265"/>
      <c r="H19" s="266"/>
      <c r="I19" s="266"/>
    </row>
    <row r="20" spans="1:9">
      <c r="A20" s="265"/>
      <c r="B20" s="265"/>
      <c r="C20" s="265"/>
      <c r="D20" s="265"/>
      <c r="E20" s="265"/>
      <c r="F20" s="265"/>
      <c r="G20" s="265"/>
      <c r="H20" s="266"/>
      <c r="I20" s="266"/>
    </row>
    <row r="21" spans="1:9">
      <c r="A21" s="265"/>
      <c r="B21" s="265"/>
      <c r="C21" s="265"/>
      <c r="D21" s="265"/>
      <c r="E21" s="265"/>
      <c r="F21" s="265"/>
      <c r="G21" s="265"/>
      <c r="H21" s="266"/>
      <c r="I21" s="266"/>
    </row>
    <row r="22" spans="1:9">
      <c r="A22" s="265"/>
      <c r="B22" s="265"/>
      <c r="C22" s="265"/>
      <c r="D22" s="265"/>
      <c r="E22" s="265"/>
      <c r="F22" s="265"/>
      <c r="G22" s="265"/>
      <c r="H22" s="266"/>
      <c r="I22" s="266"/>
    </row>
    <row r="23" spans="1:9">
      <c r="A23" s="265"/>
      <c r="B23" s="265"/>
      <c r="C23" s="265"/>
      <c r="D23" s="265"/>
      <c r="E23" s="265"/>
      <c r="F23" s="265"/>
      <c r="G23" s="265"/>
      <c r="H23" s="266"/>
      <c r="I23" s="266"/>
    </row>
    <row r="24" spans="1:9">
      <c r="A24" s="265"/>
      <c r="B24" s="265"/>
      <c r="C24" s="265"/>
      <c r="D24" s="265"/>
      <c r="E24" s="265"/>
      <c r="F24" s="265"/>
      <c r="G24" s="265"/>
      <c r="H24" s="266"/>
      <c r="I24" s="266"/>
    </row>
    <row r="25" spans="1:9">
      <c r="A25" s="265"/>
      <c r="B25" s="265"/>
      <c r="C25" s="265"/>
      <c r="D25" s="265"/>
      <c r="E25" s="265"/>
      <c r="F25" s="265"/>
      <c r="G25" s="265"/>
      <c r="H25" s="266"/>
      <c r="I25" s="266"/>
    </row>
    <row r="26" spans="1:9">
      <c r="A26" s="265"/>
      <c r="B26" s="265"/>
      <c r="C26" s="265"/>
      <c r="D26" s="265"/>
      <c r="E26" s="265"/>
      <c r="F26" s="265"/>
      <c r="G26" s="265"/>
      <c r="H26" s="266"/>
      <c r="I26" s="266"/>
    </row>
    <row r="27" spans="1:9">
      <c r="A27" s="265"/>
      <c r="B27" s="265"/>
      <c r="C27" s="265"/>
      <c r="D27" s="265"/>
      <c r="E27" s="265"/>
      <c r="F27" s="265"/>
      <c r="G27" s="265"/>
      <c r="H27" s="266"/>
      <c r="I27" s="266"/>
    </row>
    <row r="28" spans="1:9">
      <c r="A28" s="265"/>
      <c r="B28" s="265"/>
      <c r="C28" s="265"/>
      <c r="D28" s="265"/>
      <c r="E28" s="265"/>
      <c r="F28" s="265"/>
      <c r="G28" s="265"/>
      <c r="H28" s="266"/>
      <c r="I28" s="266"/>
    </row>
    <row r="29" spans="1:9">
      <c r="A29" s="265"/>
      <c r="B29" s="265"/>
      <c r="C29" s="265"/>
      <c r="D29" s="265"/>
      <c r="E29" s="265"/>
      <c r="F29" s="265"/>
      <c r="G29" s="265"/>
      <c r="H29" s="266"/>
      <c r="I29" s="266"/>
    </row>
    <row r="30" spans="1:9">
      <c r="A30" s="265"/>
      <c r="B30" s="265"/>
      <c r="C30" s="265"/>
      <c r="D30" s="265"/>
      <c r="E30" s="265"/>
      <c r="F30" s="265"/>
      <c r="G30" s="265"/>
      <c r="H30" s="266"/>
      <c r="I30" s="266"/>
    </row>
    <row r="31" spans="1:9">
      <c r="A31" s="265"/>
      <c r="B31" s="265"/>
      <c r="C31" s="265"/>
      <c r="D31" s="265"/>
      <c r="E31" s="265"/>
      <c r="F31" s="265"/>
      <c r="G31" s="265"/>
      <c r="H31" s="266"/>
      <c r="I31" s="265"/>
    </row>
    <row r="32" spans="1:9">
      <c r="A32" s="265"/>
      <c r="B32" s="265"/>
      <c r="C32" s="265"/>
      <c r="D32" s="265"/>
      <c r="E32" s="265"/>
      <c r="F32" s="265"/>
      <c r="G32" s="265"/>
      <c r="H32" s="266"/>
      <c r="I32" s="265"/>
    </row>
    <row r="33" spans="1:9">
      <c r="A33" s="265"/>
      <c r="B33" s="265"/>
      <c r="C33" s="265"/>
      <c r="D33" s="265"/>
      <c r="E33" s="265"/>
      <c r="F33" s="265"/>
      <c r="G33" s="265"/>
      <c r="H33" s="266"/>
      <c r="I33" s="265"/>
    </row>
    <row r="34" spans="1:9">
      <c r="H34" s="267"/>
    </row>
    <row r="35" spans="1:9">
      <c r="H35" s="267"/>
    </row>
    <row r="36" spans="1:9">
      <c r="H36" s="267"/>
    </row>
    <row r="37" spans="1:9">
      <c r="H37" s="267"/>
    </row>
  </sheetData>
  <conditionalFormatting sqref="B3:B5 G3:H5">
    <cfRule type="expression" dxfId="0" priority="1">
      <formula>AND($I3, NOT($L3), B$4, ISBLANK(B3))</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C3AB-85C8-43E9-A318-447509CF2382}">
  <dimension ref="A1:D42"/>
  <sheetViews>
    <sheetView zoomScaleNormal="100" zoomScaleSheetLayoutView="100" workbookViewId="0"/>
  </sheetViews>
  <sheetFormatPr defaultColWidth="9.1796875" defaultRowHeight="14"/>
  <cols>
    <col min="1" max="1" width="24.453125" style="49" customWidth="1"/>
    <col min="2" max="2" width="27.453125" style="49" customWidth="1"/>
    <col min="3" max="3" width="20.1796875" style="49" customWidth="1"/>
    <col min="4" max="16384" width="9.1796875" style="49"/>
  </cols>
  <sheetData>
    <row r="1" spans="1:4" ht="21" customHeight="1">
      <c r="A1" s="63" t="s">
        <v>1057</v>
      </c>
      <c r="B1" s="53" t="s">
        <v>1058</v>
      </c>
    </row>
    <row r="2" spans="1:4" ht="28.5" customHeight="1">
      <c r="A2" s="656" t="s">
        <v>1059</v>
      </c>
      <c r="B2" s="656"/>
      <c r="C2" s="656"/>
      <c r="D2" s="139"/>
    </row>
    <row r="3" spans="1:4" ht="12.75" customHeight="1">
      <c r="A3" s="578"/>
      <c r="B3" s="578"/>
      <c r="C3" s="578"/>
      <c r="D3" s="139"/>
    </row>
    <row r="4" spans="1:4">
      <c r="A4" s="63" t="s">
        <v>1060</v>
      </c>
      <c r="B4" s="63" t="s">
        <v>1061</v>
      </c>
      <c r="C4" s="63" t="s">
        <v>1062</v>
      </c>
    </row>
    <row r="6" spans="1:4">
      <c r="A6" s="63" t="s">
        <v>1063</v>
      </c>
    </row>
    <row r="7" spans="1:4">
      <c r="A7" s="49" t="s">
        <v>1064</v>
      </c>
      <c r="B7" s="71" t="s">
        <v>1065</v>
      </c>
      <c r="C7" s="49" t="s">
        <v>1066</v>
      </c>
    </row>
    <row r="8" spans="1:4">
      <c r="A8" s="49" t="s">
        <v>1067</v>
      </c>
      <c r="B8" s="71" t="s">
        <v>1068</v>
      </c>
      <c r="C8" s="49" t="s">
        <v>1066</v>
      </c>
    </row>
    <row r="9" spans="1:4">
      <c r="A9" s="49" t="s">
        <v>1069</v>
      </c>
      <c r="B9" s="71" t="s">
        <v>1070</v>
      </c>
      <c r="C9" s="49" t="s">
        <v>1066</v>
      </c>
    </row>
    <row r="10" spans="1:4">
      <c r="A10" s="49" t="s">
        <v>1071</v>
      </c>
      <c r="B10" s="71" t="s">
        <v>1072</v>
      </c>
      <c r="C10" s="49" t="s">
        <v>1066</v>
      </c>
    </row>
    <row r="11" spans="1:4">
      <c r="A11" s="49" t="s">
        <v>1073</v>
      </c>
      <c r="B11" s="71" t="s">
        <v>1074</v>
      </c>
      <c r="C11" s="49" t="s">
        <v>1066</v>
      </c>
    </row>
    <row r="12" spans="1:4">
      <c r="A12" s="49" t="s">
        <v>1075</v>
      </c>
      <c r="B12" s="71" t="s">
        <v>1076</v>
      </c>
      <c r="C12" s="49" t="s">
        <v>1066</v>
      </c>
    </row>
    <row r="13" spans="1:4">
      <c r="A13" s="49" t="s">
        <v>1077</v>
      </c>
      <c r="B13" s="71" t="s">
        <v>1078</v>
      </c>
      <c r="C13" s="49" t="s">
        <v>1066</v>
      </c>
    </row>
    <row r="14" spans="1:4">
      <c r="A14" s="49" t="s">
        <v>1079</v>
      </c>
      <c r="B14" s="71" t="s">
        <v>1080</v>
      </c>
      <c r="C14" s="49" t="s">
        <v>1066</v>
      </c>
    </row>
    <row r="15" spans="1:4">
      <c r="A15" s="49" t="s">
        <v>1081</v>
      </c>
      <c r="B15" s="71" t="s">
        <v>1082</v>
      </c>
      <c r="C15" s="49" t="s">
        <v>1066</v>
      </c>
    </row>
    <row r="16" spans="1:4">
      <c r="A16" s="49" t="s">
        <v>1083</v>
      </c>
      <c r="B16" s="71" t="s">
        <v>1084</v>
      </c>
      <c r="C16" s="49" t="s">
        <v>1066</v>
      </c>
    </row>
    <row r="17" spans="1:3">
      <c r="A17" s="49" t="s">
        <v>1085</v>
      </c>
      <c r="B17" s="71" t="s">
        <v>1086</v>
      </c>
      <c r="C17" s="49" t="s">
        <v>1066</v>
      </c>
    </row>
    <row r="18" spans="1:3">
      <c r="A18" s="49" t="s">
        <v>1087</v>
      </c>
      <c r="B18" s="71" t="s">
        <v>1088</v>
      </c>
      <c r="C18" s="49" t="s">
        <v>1066</v>
      </c>
    </row>
    <row r="19" spans="1:3">
      <c r="A19" s="49" t="s">
        <v>1089</v>
      </c>
      <c r="B19" s="71" t="s">
        <v>1090</v>
      </c>
      <c r="C19" s="49" t="s">
        <v>1066</v>
      </c>
    </row>
    <row r="20" spans="1:3">
      <c r="A20" s="49" t="s">
        <v>1091</v>
      </c>
      <c r="B20" s="71" t="s">
        <v>1092</v>
      </c>
      <c r="C20" s="49" t="s">
        <v>1066</v>
      </c>
    </row>
    <row r="21" spans="1:3">
      <c r="A21" s="49" t="s">
        <v>1093</v>
      </c>
      <c r="B21" s="71" t="s">
        <v>1094</v>
      </c>
    </row>
    <row r="22" spans="1:3">
      <c r="A22" s="49" t="s">
        <v>1095</v>
      </c>
      <c r="B22" s="71"/>
    </row>
    <row r="23" spans="1:3">
      <c r="B23" s="71"/>
    </row>
    <row r="24" spans="1:3">
      <c r="A24" s="63" t="s">
        <v>1096</v>
      </c>
      <c r="B24" s="71"/>
    </row>
    <row r="25" spans="1:3">
      <c r="A25" s="49" t="s">
        <v>1097</v>
      </c>
      <c r="B25" s="71" t="s">
        <v>1098</v>
      </c>
    </row>
    <row r="26" spans="1:3">
      <c r="A26" s="49" t="s">
        <v>1099</v>
      </c>
      <c r="B26" s="71" t="s">
        <v>1100</v>
      </c>
      <c r="C26" s="49" t="s">
        <v>1066</v>
      </c>
    </row>
    <row r="27" spans="1:3">
      <c r="A27" s="49" t="s">
        <v>1101</v>
      </c>
      <c r="B27" s="71" t="s">
        <v>1102</v>
      </c>
      <c r="C27" s="49" t="s">
        <v>1066</v>
      </c>
    </row>
    <row r="28" spans="1:3">
      <c r="A28" s="49" t="s">
        <v>1103</v>
      </c>
      <c r="B28" s="71" t="s">
        <v>1104</v>
      </c>
      <c r="C28" s="49" t="s">
        <v>1066</v>
      </c>
    </row>
    <row r="29" spans="1:3">
      <c r="A29" s="49" t="s">
        <v>1105</v>
      </c>
      <c r="B29" s="71" t="s">
        <v>1106</v>
      </c>
      <c r="C29" s="49" t="s">
        <v>1066</v>
      </c>
    </row>
    <row r="30" spans="1:3">
      <c r="A30" s="49" t="s">
        <v>1107</v>
      </c>
      <c r="B30" s="71" t="s">
        <v>1108</v>
      </c>
    </row>
    <row r="31" spans="1:3">
      <c r="A31" s="49" t="s">
        <v>1109</v>
      </c>
      <c r="B31" s="71" t="s">
        <v>1110</v>
      </c>
      <c r="C31" s="49" t="s">
        <v>1066</v>
      </c>
    </row>
    <row r="32" spans="1:3">
      <c r="A32" s="49" t="s">
        <v>1111</v>
      </c>
      <c r="B32" s="71" t="s">
        <v>1112</v>
      </c>
      <c r="C32" s="49" t="s">
        <v>1066</v>
      </c>
    </row>
    <row r="33" spans="1:3">
      <c r="A33" s="49" t="s">
        <v>1113</v>
      </c>
      <c r="B33" s="71" t="s">
        <v>1114</v>
      </c>
      <c r="C33" s="49" t="s">
        <v>1066</v>
      </c>
    </row>
    <row r="34" spans="1:3">
      <c r="A34" s="49" t="s">
        <v>1115</v>
      </c>
      <c r="B34" s="71" t="s">
        <v>1116</v>
      </c>
      <c r="C34" s="49" t="s">
        <v>1066</v>
      </c>
    </row>
    <row r="35" spans="1:3">
      <c r="A35" s="49" t="s">
        <v>1117</v>
      </c>
      <c r="B35" s="71" t="s">
        <v>1118</v>
      </c>
      <c r="C35" s="49" t="s">
        <v>1066</v>
      </c>
    </row>
    <row r="36" spans="1:3">
      <c r="A36" s="49" t="s">
        <v>1119</v>
      </c>
      <c r="B36" s="71" t="s">
        <v>1120</v>
      </c>
      <c r="C36" s="49" t="s">
        <v>1066</v>
      </c>
    </row>
    <row r="37" spans="1:3">
      <c r="A37" s="49" t="s">
        <v>1121</v>
      </c>
      <c r="B37" s="71" t="s">
        <v>1122</v>
      </c>
    </row>
    <row r="38" spans="1:3">
      <c r="A38" s="49" t="s">
        <v>1123</v>
      </c>
      <c r="B38" s="71" t="s">
        <v>1124</v>
      </c>
      <c r="C38" s="49" t="s">
        <v>1066</v>
      </c>
    </row>
    <row r="39" spans="1:3">
      <c r="A39" s="49" t="s">
        <v>1125</v>
      </c>
      <c r="B39" s="71" t="s">
        <v>1126</v>
      </c>
      <c r="C39" s="49" t="s">
        <v>1066</v>
      </c>
    </row>
    <row r="40" spans="1:3">
      <c r="A40" s="49" t="s">
        <v>1127</v>
      </c>
      <c r="B40" s="71" t="s">
        <v>1128</v>
      </c>
      <c r="C40" s="49" t="s">
        <v>1066</v>
      </c>
    </row>
    <row r="41" spans="1:3">
      <c r="A41" s="49" t="s">
        <v>1129</v>
      </c>
      <c r="B41" s="71" t="s">
        <v>1130</v>
      </c>
      <c r="C41" s="49" t="s">
        <v>1066</v>
      </c>
    </row>
    <row r="42" spans="1:3">
      <c r="A42" s="49" t="s">
        <v>1095</v>
      </c>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6962-2022-49D7-8EED-7EBBD641276C}">
  <dimension ref="A1:D256"/>
  <sheetViews>
    <sheetView workbookViewId="0">
      <selection activeCell="B1" sqref="B1"/>
    </sheetView>
  </sheetViews>
  <sheetFormatPr defaultColWidth="8" defaultRowHeight="14"/>
  <cols>
    <col min="1" max="1" width="7.54296875" style="140" customWidth="1"/>
    <col min="2" max="2" width="70.81640625" style="461" customWidth="1"/>
    <col min="3" max="3" width="7" style="462" customWidth="1"/>
    <col min="4" max="4" width="8" style="463" customWidth="1"/>
    <col min="5" max="16384" width="8" style="144"/>
  </cols>
  <sheetData>
    <row r="1" spans="1:4">
      <c r="A1" s="140" t="s">
        <v>1131</v>
      </c>
      <c r="B1" s="141"/>
      <c r="C1" s="142"/>
      <c r="D1" s="143"/>
    </row>
    <row r="2" spans="1:4" ht="49.5" customHeight="1">
      <c r="A2" s="660" t="s">
        <v>1132</v>
      </c>
      <c r="B2" s="660"/>
      <c r="C2" s="582"/>
      <c r="D2" s="582"/>
    </row>
    <row r="3" spans="1:4" ht="42">
      <c r="A3" s="145" t="s">
        <v>1133</v>
      </c>
      <c r="B3" s="146" t="s">
        <v>1134</v>
      </c>
      <c r="C3" s="147" t="s">
        <v>1135</v>
      </c>
      <c r="D3" s="146" t="s">
        <v>625</v>
      </c>
    </row>
    <row r="4" spans="1:4">
      <c r="A4" s="148">
        <v>1.1000000000000001</v>
      </c>
      <c r="B4" s="149" t="s">
        <v>1136</v>
      </c>
      <c r="C4" s="173"/>
      <c r="D4" s="174"/>
    </row>
    <row r="5" spans="1:4" ht="28">
      <c r="A5" s="150" t="s">
        <v>611</v>
      </c>
      <c r="B5" s="151" t="s">
        <v>1137</v>
      </c>
      <c r="C5" s="152" t="s">
        <v>1138</v>
      </c>
      <c r="D5" s="153"/>
    </row>
    <row r="6" spans="1:4" ht="28">
      <c r="A6" s="154" t="s">
        <v>613</v>
      </c>
      <c r="B6" s="155" t="s">
        <v>1139</v>
      </c>
      <c r="C6" s="156" t="s">
        <v>636</v>
      </c>
      <c r="D6" s="157"/>
    </row>
    <row r="7" spans="1:4">
      <c r="A7" s="154" t="s">
        <v>30</v>
      </c>
      <c r="B7" s="155"/>
      <c r="C7" s="156"/>
      <c r="D7" s="157"/>
    </row>
    <row r="8" spans="1:4">
      <c r="A8" s="154" t="s">
        <v>31</v>
      </c>
      <c r="B8" s="155"/>
      <c r="C8" s="156"/>
      <c r="D8" s="157"/>
    </row>
    <row r="9" spans="1:4">
      <c r="A9" s="154" t="s">
        <v>32</v>
      </c>
      <c r="B9" s="155"/>
      <c r="C9" s="156"/>
      <c r="D9" s="157"/>
    </row>
    <row r="10" spans="1:4">
      <c r="A10" s="460"/>
    </row>
    <row r="11" spans="1:4" ht="28">
      <c r="A11" s="148">
        <v>1.2</v>
      </c>
      <c r="B11" s="149" t="s">
        <v>1140</v>
      </c>
      <c r="C11" s="175"/>
      <c r="D11" s="176"/>
    </row>
    <row r="12" spans="1:4">
      <c r="A12" s="154" t="s">
        <v>611</v>
      </c>
      <c r="B12" s="155" t="s">
        <v>1141</v>
      </c>
      <c r="C12" s="156" t="s">
        <v>636</v>
      </c>
      <c r="D12" s="157"/>
    </row>
    <row r="13" spans="1:4">
      <c r="A13" s="154" t="s">
        <v>613</v>
      </c>
      <c r="B13" s="155" t="s">
        <v>1142</v>
      </c>
      <c r="C13" s="156" t="s">
        <v>636</v>
      </c>
      <c r="D13" s="157"/>
    </row>
    <row r="14" spans="1:4">
      <c r="A14" s="154" t="s">
        <v>30</v>
      </c>
      <c r="B14" s="155"/>
      <c r="C14" s="156"/>
      <c r="D14" s="157"/>
    </row>
    <row r="15" spans="1:4">
      <c r="A15" s="154" t="s">
        <v>31</v>
      </c>
      <c r="B15" s="155"/>
      <c r="C15" s="156"/>
      <c r="D15" s="157"/>
    </row>
    <row r="16" spans="1:4">
      <c r="A16" s="154" t="s">
        <v>32</v>
      </c>
      <c r="B16" s="155"/>
      <c r="C16" s="156"/>
      <c r="D16" s="157"/>
    </row>
    <row r="17" spans="1:4">
      <c r="A17" s="460"/>
    </row>
    <row r="18" spans="1:4" ht="28">
      <c r="A18" s="170">
        <v>1.3</v>
      </c>
      <c r="B18" s="171" t="s">
        <v>1143</v>
      </c>
      <c r="C18" s="177" t="s">
        <v>324</v>
      </c>
      <c r="D18" s="178" t="s">
        <v>324</v>
      </c>
    </row>
    <row r="19" spans="1:4">
      <c r="A19" s="460"/>
    </row>
    <row r="20" spans="1:4" ht="28">
      <c r="A20" s="148">
        <v>1.4</v>
      </c>
      <c r="B20" s="149" t="s">
        <v>1144</v>
      </c>
      <c r="C20" s="175"/>
      <c r="D20" s="176"/>
    </row>
    <row r="21" spans="1:4" ht="42">
      <c r="A21" s="154" t="s">
        <v>611</v>
      </c>
      <c r="B21" s="155" t="s">
        <v>1145</v>
      </c>
      <c r="C21" s="156" t="s">
        <v>1138</v>
      </c>
      <c r="D21" s="157"/>
    </row>
    <row r="22" spans="1:4" ht="28">
      <c r="A22" s="154" t="s">
        <v>613</v>
      </c>
      <c r="B22" s="155" t="s">
        <v>1146</v>
      </c>
      <c r="C22" s="156" t="s">
        <v>1138</v>
      </c>
      <c r="D22" s="157"/>
    </row>
    <row r="23" spans="1:4">
      <c r="A23" s="154" t="s">
        <v>30</v>
      </c>
      <c r="B23" s="155"/>
      <c r="C23" s="156"/>
      <c r="D23" s="157"/>
    </row>
    <row r="24" spans="1:4">
      <c r="A24" s="154" t="s">
        <v>31</v>
      </c>
      <c r="B24" s="155"/>
      <c r="C24" s="156"/>
      <c r="D24" s="157"/>
    </row>
    <row r="25" spans="1:4">
      <c r="A25" s="154" t="s">
        <v>32</v>
      </c>
      <c r="B25" s="155"/>
      <c r="C25" s="156"/>
      <c r="D25" s="157"/>
    </row>
    <row r="26" spans="1:4">
      <c r="A26" s="460"/>
    </row>
    <row r="27" spans="1:4" ht="154.5" customHeight="1">
      <c r="A27" s="579">
        <v>1.5</v>
      </c>
      <c r="B27" s="172" t="s">
        <v>1147</v>
      </c>
      <c r="C27" s="179"/>
      <c r="D27" s="180"/>
    </row>
    <row r="28" spans="1:4" ht="28">
      <c r="A28" s="154" t="s">
        <v>611</v>
      </c>
      <c r="B28" s="155" t="s">
        <v>1148</v>
      </c>
      <c r="C28" s="156" t="s">
        <v>636</v>
      </c>
      <c r="D28" s="157"/>
    </row>
    <row r="29" spans="1:4" ht="28">
      <c r="A29" s="154" t="s">
        <v>613</v>
      </c>
      <c r="B29" s="155" t="s">
        <v>1149</v>
      </c>
      <c r="C29" s="156" t="s">
        <v>636</v>
      </c>
      <c r="D29" s="157"/>
    </row>
    <row r="30" spans="1:4">
      <c r="A30" s="154" t="s">
        <v>30</v>
      </c>
      <c r="B30" s="155"/>
      <c r="C30" s="156"/>
      <c r="D30" s="157"/>
    </row>
    <row r="31" spans="1:4">
      <c r="A31" s="154" t="s">
        <v>31</v>
      </c>
      <c r="B31" s="155"/>
      <c r="C31" s="156"/>
      <c r="D31" s="157"/>
    </row>
    <row r="32" spans="1:4">
      <c r="A32" s="154" t="s">
        <v>32</v>
      </c>
      <c r="B32" s="155"/>
      <c r="C32" s="156"/>
      <c r="D32" s="157"/>
    </row>
    <row r="33" spans="1:4">
      <c r="A33" s="460"/>
    </row>
    <row r="34" spans="1:4" ht="72" customHeight="1">
      <c r="A34" s="159">
        <v>1.6</v>
      </c>
      <c r="B34" s="172" t="s">
        <v>1150</v>
      </c>
      <c r="C34" s="175"/>
      <c r="D34" s="176"/>
    </row>
    <row r="35" spans="1:4">
      <c r="A35" s="154" t="s">
        <v>611</v>
      </c>
      <c r="B35" s="155" t="s">
        <v>1151</v>
      </c>
      <c r="C35" s="156" t="s">
        <v>636</v>
      </c>
      <c r="D35" s="157"/>
    </row>
    <row r="36" spans="1:4" ht="28">
      <c r="A36" s="154" t="s">
        <v>613</v>
      </c>
      <c r="B36" s="155" t="s">
        <v>1152</v>
      </c>
      <c r="C36" s="156" t="s">
        <v>636</v>
      </c>
      <c r="D36" s="157"/>
    </row>
    <row r="37" spans="1:4">
      <c r="A37" s="154" t="s">
        <v>30</v>
      </c>
      <c r="B37" s="155"/>
      <c r="C37" s="156"/>
      <c r="D37" s="157"/>
    </row>
    <row r="38" spans="1:4">
      <c r="A38" s="154" t="s">
        <v>31</v>
      </c>
      <c r="B38" s="155"/>
      <c r="C38" s="156"/>
      <c r="D38" s="157"/>
    </row>
    <row r="39" spans="1:4">
      <c r="A39" s="154" t="s">
        <v>32</v>
      </c>
      <c r="B39" s="155"/>
      <c r="C39" s="156"/>
      <c r="D39" s="157"/>
    </row>
    <row r="40" spans="1:4">
      <c r="A40" s="460"/>
    </row>
    <row r="41" spans="1:4" ht="80.25" customHeight="1">
      <c r="A41" s="148">
        <v>1.7</v>
      </c>
      <c r="B41" s="172" t="s">
        <v>1153</v>
      </c>
      <c r="C41" s="175"/>
      <c r="D41" s="176"/>
    </row>
    <row r="42" spans="1:4" ht="56">
      <c r="A42" s="154" t="s">
        <v>611</v>
      </c>
      <c r="B42" s="155" t="s">
        <v>1154</v>
      </c>
      <c r="C42" s="156" t="s">
        <v>636</v>
      </c>
      <c r="D42" s="157"/>
    </row>
    <row r="43" spans="1:4" ht="56">
      <c r="A43" s="154" t="s">
        <v>613</v>
      </c>
      <c r="B43" s="155" t="s">
        <v>1155</v>
      </c>
      <c r="C43" s="156" t="s">
        <v>636</v>
      </c>
      <c r="D43" s="157"/>
    </row>
    <row r="44" spans="1:4">
      <c r="A44" s="154" t="s">
        <v>30</v>
      </c>
      <c r="B44" s="155"/>
      <c r="C44" s="156"/>
      <c r="D44" s="157"/>
    </row>
    <row r="45" spans="1:4">
      <c r="A45" s="154" t="s">
        <v>31</v>
      </c>
      <c r="B45" s="155"/>
      <c r="C45" s="156"/>
      <c r="D45" s="157"/>
    </row>
    <row r="46" spans="1:4">
      <c r="A46" s="154" t="s">
        <v>32</v>
      </c>
      <c r="B46" s="155"/>
      <c r="C46" s="156"/>
      <c r="D46" s="157"/>
    </row>
    <row r="47" spans="1:4">
      <c r="A47" s="460"/>
    </row>
    <row r="48" spans="1:4" ht="51.75" customHeight="1">
      <c r="A48" s="148">
        <v>1.8</v>
      </c>
      <c r="B48" s="149" t="s">
        <v>1156</v>
      </c>
      <c r="C48" s="173"/>
      <c r="D48" s="174"/>
    </row>
    <row r="49" spans="1:4">
      <c r="A49" s="154" t="s">
        <v>611</v>
      </c>
      <c r="B49" s="155" t="s">
        <v>1157</v>
      </c>
      <c r="C49" s="156" t="s">
        <v>636</v>
      </c>
      <c r="D49" s="157"/>
    </row>
    <row r="50" spans="1:4" ht="28">
      <c r="A50" s="154" t="s">
        <v>613</v>
      </c>
      <c r="B50" s="155" t="s">
        <v>1158</v>
      </c>
      <c r="C50" s="156" t="s">
        <v>636</v>
      </c>
      <c r="D50" s="157"/>
    </row>
    <row r="51" spans="1:4">
      <c r="A51" s="154" t="s">
        <v>30</v>
      </c>
      <c r="B51" s="464"/>
      <c r="C51" s="156"/>
      <c r="D51" s="157"/>
    </row>
    <row r="52" spans="1:4">
      <c r="A52" s="154" t="s">
        <v>31</v>
      </c>
      <c r="B52" s="464"/>
      <c r="C52" s="156"/>
      <c r="D52" s="157"/>
    </row>
    <row r="53" spans="1:4">
      <c r="A53" s="154" t="s">
        <v>32</v>
      </c>
      <c r="B53" s="464"/>
      <c r="C53" s="156"/>
      <c r="D53" s="157"/>
    </row>
    <row r="54" spans="1:4">
      <c r="A54" s="460"/>
      <c r="B54" s="465"/>
    </row>
    <row r="55" spans="1:4" ht="59.25" customHeight="1">
      <c r="A55" s="148">
        <v>1.9</v>
      </c>
      <c r="B55" s="149" t="s">
        <v>1159</v>
      </c>
      <c r="C55" s="175"/>
      <c r="D55" s="176"/>
    </row>
    <row r="56" spans="1:4">
      <c r="A56" s="154" t="s">
        <v>611</v>
      </c>
      <c r="B56" s="155" t="s">
        <v>1160</v>
      </c>
      <c r="C56" s="156" t="s">
        <v>636</v>
      </c>
      <c r="D56" s="157"/>
    </row>
    <row r="57" spans="1:4">
      <c r="A57" s="154" t="s">
        <v>613</v>
      </c>
      <c r="B57" s="155" t="s">
        <v>1161</v>
      </c>
      <c r="C57" s="156" t="s">
        <v>636</v>
      </c>
      <c r="D57" s="157"/>
    </row>
    <row r="58" spans="1:4">
      <c r="A58" s="154" t="s">
        <v>30</v>
      </c>
      <c r="B58" s="464"/>
      <c r="C58" s="156"/>
      <c r="D58" s="157"/>
    </row>
    <row r="59" spans="1:4">
      <c r="A59" s="154" t="s">
        <v>31</v>
      </c>
      <c r="B59" s="464"/>
      <c r="C59" s="156"/>
      <c r="D59" s="157"/>
    </row>
    <row r="60" spans="1:4">
      <c r="A60" s="154" t="s">
        <v>32</v>
      </c>
      <c r="B60" s="464"/>
      <c r="C60" s="156"/>
      <c r="D60" s="157"/>
    </row>
    <row r="61" spans="1:4">
      <c r="A61" s="460"/>
      <c r="B61" s="465"/>
    </row>
    <row r="62" spans="1:4" ht="34.5" customHeight="1">
      <c r="A62" s="160">
        <v>1.1000000000000001</v>
      </c>
      <c r="B62" s="149" t="s">
        <v>1162</v>
      </c>
      <c r="C62" s="175"/>
      <c r="D62" s="176"/>
    </row>
    <row r="63" spans="1:4" ht="28">
      <c r="A63" s="154" t="s">
        <v>611</v>
      </c>
      <c r="B63" s="155" t="s">
        <v>1163</v>
      </c>
      <c r="C63" s="156" t="s">
        <v>636</v>
      </c>
      <c r="D63" s="157"/>
    </row>
    <row r="64" spans="1:4" ht="28">
      <c r="A64" s="154" t="s">
        <v>613</v>
      </c>
      <c r="B64" s="155" t="s">
        <v>1164</v>
      </c>
      <c r="C64" s="156" t="s">
        <v>636</v>
      </c>
      <c r="D64" s="157"/>
    </row>
    <row r="65" spans="1:4">
      <c r="A65" s="154" t="s">
        <v>30</v>
      </c>
      <c r="B65" s="155"/>
      <c r="C65" s="156"/>
      <c r="D65" s="157"/>
    </row>
    <row r="66" spans="1:4">
      <c r="A66" s="154" t="s">
        <v>31</v>
      </c>
      <c r="B66" s="155"/>
      <c r="C66" s="156"/>
      <c r="D66" s="157"/>
    </row>
    <row r="67" spans="1:4">
      <c r="A67" s="154" t="s">
        <v>32</v>
      </c>
      <c r="B67" s="155"/>
      <c r="C67" s="156"/>
      <c r="D67" s="157"/>
    </row>
    <row r="68" spans="1:4">
      <c r="A68" s="460"/>
    </row>
    <row r="69" spans="1:4" ht="56">
      <c r="A69" s="160">
        <v>1.1100000000000001</v>
      </c>
      <c r="B69" s="149" t="s">
        <v>1165</v>
      </c>
      <c r="C69" s="175"/>
      <c r="D69" s="176"/>
    </row>
    <row r="70" spans="1:4" ht="42">
      <c r="A70" s="154" t="s">
        <v>611</v>
      </c>
      <c r="B70" s="155" t="s">
        <v>1166</v>
      </c>
      <c r="C70" s="156" t="s">
        <v>636</v>
      </c>
      <c r="D70" s="157"/>
    </row>
    <row r="71" spans="1:4" ht="42">
      <c r="A71" s="154" t="s">
        <v>613</v>
      </c>
      <c r="B71" s="155" t="s">
        <v>1166</v>
      </c>
      <c r="C71" s="156" t="s">
        <v>636</v>
      </c>
      <c r="D71" s="157"/>
    </row>
    <row r="72" spans="1:4">
      <c r="A72" s="154" t="s">
        <v>30</v>
      </c>
      <c r="B72" s="155"/>
      <c r="C72" s="156"/>
      <c r="D72" s="157"/>
    </row>
    <row r="73" spans="1:4">
      <c r="A73" s="154" t="s">
        <v>31</v>
      </c>
      <c r="B73" s="155"/>
      <c r="C73" s="156"/>
      <c r="D73" s="157"/>
    </row>
    <row r="74" spans="1:4">
      <c r="A74" s="154" t="s">
        <v>32</v>
      </c>
      <c r="B74" s="155"/>
      <c r="C74" s="156"/>
      <c r="D74" s="157"/>
    </row>
    <row r="75" spans="1:4">
      <c r="A75" s="460"/>
    </row>
    <row r="76" spans="1:4" ht="42">
      <c r="A76" s="159">
        <v>1.1200000000000001</v>
      </c>
      <c r="B76" s="149" t="s">
        <v>1167</v>
      </c>
      <c r="C76" s="175"/>
      <c r="D76" s="176"/>
    </row>
    <row r="77" spans="1:4" ht="32.25" customHeight="1">
      <c r="A77" s="154" t="s">
        <v>611</v>
      </c>
      <c r="B77" s="155" t="s">
        <v>1168</v>
      </c>
      <c r="C77" s="155" t="s">
        <v>636</v>
      </c>
      <c r="D77" s="464"/>
    </row>
    <row r="78" spans="1:4" ht="18.75" customHeight="1">
      <c r="A78" s="154" t="s">
        <v>613</v>
      </c>
      <c r="B78" s="155" t="s">
        <v>1169</v>
      </c>
      <c r="C78" s="155" t="s">
        <v>636</v>
      </c>
      <c r="D78" s="464"/>
    </row>
    <row r="79" spans="1:4">
      <c r="A79" s="154" t="s">
        <v>30</v>
      </c>
      <c r="B79" s="464"/>
      <c r="C79" s="464"/>
      <c r="D79" s="464"/>
    </row>
    <row r="80" spans="1:4">
      <c r="A80" s="154" t="s">
        <v>31</v>
      </c>
      <c r="B80" s="464"/>
      <c r="C80" s="464"/>
      <c r="D80" s="464"/>
    </row>
    <row r="81" spans="1:4">
      <c r="A81" s="154" t="s">
        <v>32</v>
      </c>
      <c r="B81" s="464"/>
      <c r="C81" s="464"/>
      <c r="D81" s="464"/>
    </row>
    <row r="82" spans="1:4">
      <c r="A82" s="466"/>
      <c r="B82" s="465"/>
      <c r="C82" s="465"/>
      <c r="D82" s="465"/>
    </row>
    <row r="83" spans="1:4" ht="70" hidden="1">
      <c r="A83" s="579">
        <v>1.1299999999999999</v>
      </c>
      <c r="B83" s="61" t="s">
        <v>1170</v>
      </c>
      <c r="C83" s="179" t="s">
        <v>324</v>
      </c>
      <c r="D83" s="180" t="s">
        <v>324</v>
      </c>
    </row>
    <row r="84" spans="1:4" ht="28" hidden="1">
      <c r="A84" s="579"/>
      <c r="B84" s="62" t="s">
        <v>1171</v>
      </c>
      <c r="C84" s="156"/>
      <c r="D84" s="157"/>
    </row>
    <row r="85" spans="1:4">
      <c r="A85" s="460"/>
    </row>
    <row r="86" spans="1:4" ht="56">
      <c r="A86" s="579">
        <v>2.1</v>
      </c>
      <c r="B86" s="158" t="s">
        <v>1172</v>
      </c>
      <c r="C86" s="179"/>
      <c r="D86" s="180"/>
    </row>
    <row r="87" spans="1:4" ht="56.25" customHeight="1">
      <c r="A87" s="581"/>
      <c r="B87" s="161" t="s">
        <v>1173</v>
      </c>
      <c r="C87" s="181"/>
      <c r="D87" s="182"/>
    </row>
    <row r="88" spans="1:4" ht="63.75" customHeight="1">
      <c r="A88" s="154" t="s">
        <v>611</v>
      </c>
      <c r="B88" s="155" t="s">
        <v>1174</v>
      </c>
      <c r="C88" s="156" t="s">
        <v>636</v>
      </c>
      <c r="D88" s="157"/>
    </row>
    <row r="89" spans="1:4" ht="38.25" customHeight="1">
      <c r="A89" s="154" t="s">
        <v>613</v>
      </c>
      <c r="B89" s="155" t="s">
        <v>1175</v>
      </c>
      <c r="C89" s="156" t="s">
        <v>636</v>
      </c>
      <c r="D89" s="157"/>
    </row>
    <row r="90" spans="1:4">
      <c r="A90" s="154" t="s">
        <v>30</v>
      </c>
      <c r="B90" s="464"/>
      <c r="C90" s="156"/>
      <c r="D90" s="157"/>
    </row>
    <row r="91" spans="1:4">
      <c r="A91" s="154" t="s">
        <v>31</v>
      </c>
      <c r="B91" s="464"/>
      <c r="C91" s="156"/>
      <c r="D91" s="157"/>
    </row>
    <row r="92" spans="1:4">
      <c r="A92" s="154" t="s">
        <v>32</v>
      </c>
      <c r="B92" s="464"/>
      <c r="C92" s="156"/>
      <c r="D92" s="157"/>
    </row>
    <row r="93" spans="1:4">
      <c r="A93" s="460"/>
    </row>
    <row r="94" spans="1:4" ht="27.75" customHeight="1">
      <c r="A94" s="657">
        <v>2.2000000000000002</v>
      </c>
      <c r="B94" s="158" t="s">
        <v>1176</v>
      </c>
      <c r="C94" s="179"/>
      <c r="D94" s="180"/>
    </row>
    <row r="95" spans="1:4" ht="14.25" customHeight="1">
      <c r="A95" s="658"/>
      <c r="B95" s="141" t="s">
        <v>1177</v>
      </c>
      <c r="C95" s="142"/>
      <c r="D95" s="162"/>
    </row>
    <row r="96" spans="1:4" ht="14.25" customHeight="1">
      <c r="A96" s="658"/>
      <c r="B96" s="141" t="s">
        <v>1178</v>
      </c>
      <c r="C96" s="142"/>
      <c r="D96" s="162"/>
    </row>
    <row r="97" spans="1:4" ht="14.25" customHeight="1">
      <c r="A97" s="658"/>
      <c r="B97" s="141" t="s">
        <v>1179</v>
      </c>
      <c r="C97" s="142"/>
      <c r="D97" s="162"/>
    </row>
    <row r="98" spans="1:4" ht="14.25" customHeight="1">
      <c r="A98" s="658"/>
      <c r="B98" s="141" t="s">
        <v>1180</v>
      </c>
      <c r="C98" s="142"/>
      <c r="D98" s="162"/>
    </row>
    <row r="99" spans="1:4" ht="14.25" customHeight="1">
      <c r="A99" s="658"/>
      <c r="B99" s="141" t="s">
        <v>1181</v>
      </c>
      <c r="C99" s="183"/>
      <c r="D99" s="184"/>
    </row>
    <row r="100" spans="1:4" ht="14.25" customHeight="1">
      <c r="A100" s="658"/>
      <c r="B100" s="141" t="s">
        <v>1182</v>
      </c>
      <c r="C100" s="142"/>
      <c r="D100" s="162"/>
    </row>
    <row r="101" spans="1:4" ht="27.75" customHeight="1">
      <c r="A101" s="658"/>
      <c r="B101" s="141" t="s">
        <v>1183</v>
      </c>
      <c r="C101" s="183"/>
      <c r="D101" s="184"/>
    </row>
    <row r="102" spans="1:4" ht="31.5" customHeight="1">
      <c r="A102" s="658"/>
      <c r="B102" s="141" t="s">
        <v>1184</v>
      </c>
      <c r="C102" s="183"/>
      <c r="D102" s="184"/>
    </row>
    <row r="103" spans="1:4" ht="14.25" customHeight="1">
      <c r="A103" s="658"/>
      <c r="B103" s="141" t="s">
        <v>1185</v>
      </c>
      <c r="C103" s="183"/>
      <c r="D103" s="184"/>
    </row>
    <row r="104" spans="1:4" ht="15.75" customHeight="1">
      <c r="A104" s="658"/>
      <c r="B104" s="141" t="s">
        <v>1186</v>
      </c>
      <c r="C104" s="183"/>
      <c r="D104" s="184"/>
    </row>
    <row r="105" spans="1:4">
      <c r="A105" s="659"/>
      <c r="B105" s="161" t="s">
        <v>1187</v>
      </c>
      <c r="C105" s="181"/>
      <c r="D105" s="182"/>
    </row>
    <row r="106" spans="1:4" ht="42">
      <c r="A106" s="154" t="s">
        <v>611</v>
      </c>
      <c r="B106" s="155" t="s">
        <v>1188</v>
      </c>
      <c r="C106" s="156" t="s">
        <v>636</v>
      </c>
      <c r="D106" s="157"/>
    </row>
    <row r="107" spans="1:4" ht="56">
      <c r="A107" s="154" t="s">
        <v>613</v>
      </c>
      <c r="B107" s="155" t="s">
        <v>1189</v>
      </c>
      <c r="C107" s="156" t="s">
        <v>636</v>
      </c>
      <c r="D107" s="157"/>
    </row>
    <row r="108" spans="1:4">
      <c r="A108" s="154" t="s">
        <v>30</v>
      </c>
      <c r="B108" s="155"/>
      <c r="C108" s="156"/>
      <c r="D108" s="157"/>
    </row>
    <row r="109" spans="1:4">
      <c r="A109" s="154" t="s">
        <v>31</v>
      </c>
      <c r="B109" s="155"/>
      <c r="C109" s="156"/>
      <c r="D109" s="157"/>
    </row>
    <row r="110" spans="1:4">
      <c r="A110" s="154" t="s">
        <v>32</v>
      </c>
      <c r="B110" s="155"/>
      <c r="C110" s="156"/>
      <c r="D110" s="157"/>
    </row>
    <row r="111" spans="1:4">
      <c r="A111" s="460"/>
    </row>
    <row r="112" spans="1:4" ht="42">
      <c r="A112" s="579">
        <v>2.2999999999999998</v>
      </c>
      <c r="B112" s="158" t="s">
        <v>1190</v>
      </c>
      <c r="C112" s="179"/>
      <c r="D112" s="180"/>
    </row>
    <row r="113" spans="1:4" ht="45.75" customHeight="1">
      <c r="A113" s="580"/>
      <c r="B113" s="141" t="s">
        <v>1191</v>
      </c>
      <c r="C113" s="183"/>
      <c r="D113" s="184"/>
    </row>
    <row r="114" spans="1:4">
      <c r="A114" s="580"/>
      <c r="B114" s="141" t="s">
        <v>1192</v>
      </c>
      <c r="C114" s="142"/>
      <c r="D114" s="162"/>
    </row>
    <row r="115" spans="1:4">
      <c r="A115" s="580"/>
      <c r="B115" s="141" t="s">
        <v>1193</v>
      </c>
      <c r="C115" s="142"/>
      <c r="D115" s="162"/>
    </row>
    <row r="116" spans="1:4" ht="54" customHeight="1">
      <c r="A116" s="580"/>
      <c r="B116" s="141" t="s">
        <v>1194</v>
      </c>
      <c r="C116" s="183"/>
      <c r="D116" s="184"/>
    </row>
    <row r="117" spans="1:4" ht="30.75" customHeight="1">
      <c r="A117" s="580"/>
      <c r="B117" s="141" t="s">
        <v>1195</v>
      </c>
      <c r="C117" s="183"/>
      <c r="D117" s="184"/>
    </row>
    <row r="118" spans="1:4">
      <c r="A118" s="580"/>
      <c r="B118" s="141" t="s">
        <v>1196</v>
      </c>
      <c r="C118" s="142"/>
      <c r="D118" s="162"/>
    </row>
    <row r="119" spans="1:4" ht="45.75" customHeight="1">
      <c r="A119" s="580"/>
      <c r="B119" s="141" t="s">
        <v>1197</v>
      </c>
      <c r="C119" s="185"/>
      <c r="D119" s="186"/>
    </row>
    <row r="120" spans="1:4">
      <c r="A120" s="580"/>
      <c r="B120" s="141" t="s">
        <v>1198</v>
      </c>
      <c r="C120" s="142"/>
      <c r="D120" s="162"/>
    </row>
    <row r="121" spans="1:4">
      <c r="A121" s="580"/>
      <c r="B121" s="141" t="s">
        <v>1199</v>
      </c>
      <c r="C121" s="142"/>
      <c r="D121" s="162"/>
    </row>
    <row r="122" spans="1:4" ht="28">
      <c r="A122" s="580"/>
      <c r="B122" s="141" t="s">
        <v>1200</v>
      </c>
      <c r="C122" s="142"/>
      <c r="D122" s="162"/>
    </row>
    <row r="123" spans="1:4" ht="28">
      <c r="A123" s="580"/>
      <c r="B123" s="141" t="s">
        <v>1201</v>
      </c>
      <c r="C123" s="142"/>
      <c r="D123" s="162"/>
    </row>
    <row r="124" spans="1:4">
      <c r="A124" s="581"/>
      <c r="B124" s="161" t="s">
        <v>1202</v>
      </c>
      <c r="C124" s="163"/>
      <c r="D124" s="164"/>
    </row>
    <row r="125" spans="1:4" ht="70">
      <c r="A125" s="154" t="s">
        <v>611</v>
      </c>
      <c r="B125" s="155" t="s">
        <v>1203</v>
      </c>
      <c r="C125" s="156" t="s">
        <v>636</v>
      </c>
      <c r="D125" s="157"/>
    </row>
    <row r="126" spans="1:4" ht="20.25" customHeight="1">
      <c r="A126" s="154" t="s">
        <v>613</v>
      </c>
      <c r="B126" s="155" t="s">
        <v>1204</v>
      </c>
      <c r="C126" s="156" t="s">
        <v>636</v>
      </c>
      <c r="D126" s="157"/>
    </row>
    <row r="127" spans="1:4">
      <c r="A127" s="154" t="s">
        <v>30</v>
      </c>
      <c r="B127" s="464"/>
      <c r="C127" s="156"/>
      <c r="D127" s="157"/>
    </row>
    <row r="128" spans="1:4">
      <c r="A128" s="154" t="s">
        <v>31</v>
      </c>
      <c r="B128" s="464"/>
      <c r="C128" s="156"/>
      <c r="D128" s="157"/>
    </row>
    <row r="129" spans="1:4">
      <c r="A129" s="154" t="s">
        <v>32</v>
      </c>
      <c r="B129" s="155"/>
      <c r="C129" s="156"/>
      <c r="D129" s="157"/>
    </row>
    <row r="130" spans="1:4">
      <c r="A130" s="460"/>
    </row>
    <row r="131" spans="1:4" ht="42">
      <c r="A131" s="148">
        <v>2.4</v>
      </c>
      <c r="B131" s="141" t="s">
        <v>1205</v>
      </c>
      <c r="C131" s="165" t="s">
        <v>324</v>
      </c>
      <c r="D131" s="166" t="s">
        <v>324</v>
      </c>
    </row>
    <row r="132" spans="1:4" ht="28">
      <c r="A132" s="154" t="s">
        <v>611</v>
      </c>
      <c r="B132" s="155" t="s">
        <v>1206</v>
      </c>
      <c r="C132" s="156" t="s">
        <v>636</v>
      </c>
      <c r="D132" s="157"/>
    </row>
    <row r="133" spans="1:4" ht="28">
      <c r="A133" s="154" t="s">
        <v>613</v>
      </c>
      <c r="B133" s="155" t="s">
        <v>1207</v>
      </c>
      <c r="C133" s="156" t="s">
        <v>636</v>
      </c>
      <c r="D133" s="157"/>
    </row>
    <row r="134" spans="1:4">
      <c r="A134" s="154" t="s">
        <v>30</v>
      </c>
      <c r="B134" s="464"/>
      <c r="C134" s="156"/>
      <c r="D134" s="157"/>
    </row>
    <row r="135" spans="1:4">
      <c r="A135" s="154" t="s">
        <v>31</v>
      </c>
      <c r="B135" s="464"/>
      <c r="C135" s="156"/>
      <c r="D135" s="157"/>
    </row>
    <row r="136" spans="1:4">
      <c r="A136" s="154" t="s">
        <v>32</v>
      </c>
      <c r="B136" s="155"/>
      <c r="C136" s="156"/>
      <c r="D136" s="157"/>
    </row>
    <row r="137" spans="1:4">
      <c r="A137" s="460"/>
    </row>
    <row r="138" spans="1:4" ht="75.75" customHeight="1">
      <c r="A138" s="579">
        <v>2.5</v>
      </c>
      <c r="B138" s="141" t="s">
        <v>1208</v>
      </c>
      <c r="C138" s="179"/>
      <c r="D138" s="180"/>
    </row>
    <row r="139" spans="1:4" ht="76.5" customHeight="1">
      <c r="A139" s="581"/>
      <c r="B139" s="161" t="s">
        <v>1209</v>
      </c>
      <c r="C139" s="181"/>
      <c r="D139" s="182"/>
    </row>
    <row r="140" spans="1:4" ht="78.75" customHeight="1">
      <c r="A140" s="154" t="s">
        <v>611</v>
      </c>
      <c r="B140" s="155" t="s">
        <v>1210</v>
      </c>
      <c r="C140" s="156" t="s">
        <v>636</v>
      </c>
      <c r="D140" s="157"/>
    </row>
    <row r="141" spans="1:4" ht="75.75" customHeight="1">
      <c r="A141" s="154" t="s">
        <v>613</v>
      </c>
      <c r="B141" s="155" t="s">
        <v>1210</v>
      </c>
      <c r="C141" s="156" t="s">
        <v>636</v>
      </c>
      <c r="D141" s="157"/>
    </row>
    <row r="142" spans="1:4">
      <c r="A142" s="154" t="s">
        <v>30</v>
      </c>
      <c r="B142" s="155"/>
      <c r="C142" s="156"/>
      <c r="D142" s="157"/>
    </row>
    <row r="143" spans="1:4">
      <c r="A143" s="154" t="s">
        <v>31</v>
      </c>
      <c r="B143" s="155"/>
      <c r="C143" s="156"/>
      <c r="D143" s="157"/>
    </row>
    <row r="144" spans="1:4">
      <c r="A144" s="154" t="s">
        <v>32</v>
      </c>
      <c r="B144" s="155"/>
      <c r="C144" s="156"/>
      <c r="D144" s="157"/>
    </row>
    <row r="145" spans="1:4">
      <c r="A145" s="460"/>
    </row>
    <row r="146" spans="1:4" ht="56">
      <c r="A146" s="579">
        <v>2.6</v>
      </c>
      <c r="B146" s="161" t="s">
        <v>1211</v>
      </c>
      <c r="C146" s="179"/>
      <c r="D146" s="180"/>
    </row>
    <row r="147" spans="1:4">
      <c r="A147" s="154" t="s">
        <v>611</v>
      </c>
      <c r="B147" s="155" t="s">
        <v>1212</v>
      </c>
      <c r="C147" s="156" t="s">
        <v>636</v>
      </c>
      <c r="D147" s="157"/>
    </row>
    <row r="148" spans="1:4">
      <c r="A148" s="154" t="s">
        <v>613</v>
      </c>
      <c r="B148" s="155" t="s">
        <v>1212</v>
      </c>
      <c r="C148" s="156" t="s">
        <v>636</v>
      </c>
      <c r="D148" s="157"/>
    </row>
    <row r="149" spans="1:4">
      <c r="A149" s="154" t="s">
        <v>30</v>
      </c>
      <c r="B149" s="155"/>
      <c r="C149" s="156"/>
      <c r="D149" s="157"/>
    </row>
    <row r="150" spans="1:4">
      <c r="A150" s="154" t="s">
        <v>31</v>
      </c>
      <c r="B150" s="155"/>
      <c r="C150" s="156"/>
      <c r="D150" s="157"/>
    </row>
    <row r="151" spans="1:4">
      <c r="A151" s="154" t="s">
        <v>32</v>
      </c>
      <c r="B151" s="155"/>
      <c r="C151" s="156"/>
      <c r="D151" s="157"/>
    </row>
    <row r="152" spans="1:4">
      <c r="A152" s="460"/>
    </row>
    <row r="153" spans="1:4" ht="84">
      <c r="A153" s="579">
        <v>2.7</v>
      </c>
      <c r="B153" s="172" t="s">
        <v>1213</v>
      </c>
      <c r="C153" s="179"/>
      <c r="D153" s="180"/>
    </row>
    <row r="154" spans="1:4" ht="18.75" customHeight="1">
      <c r="A154" s="154" t="s">
        <v>611</v>
      </c>
      <c r="B154" s="155" t="s">
        <v>1214</v>
      </c>
      <c r="C154" s="156" t="s">
        <v>636</v>
      </c>
      <c r="D154" s="157"/>
    </row>
    <row r="155" spans="1:4">
      <c r="A155" s="154" t="s">
        <v>613</v>
      </c>
      <c r="B155" s="155" t="s">
        <v>1214</v>
      </c>
      <c r="C155" s="156" t="s">
        <v>636</v>
      </c>
      <c r="D155" s="157"/>
    </row>
    <row r="156" spans="1:4">
      <c r="A156" s="154" t="s">
        <v>30</v>
      </c>
      <c r="B156" s="155"/>
      <c r="C156" s="156"/>
      <c r="D156" s="157"/>
    </row>
    <row r="157" spans="1:4">
      <c r="A157" s="154" t="s">
        <v>31</v>
      </c>
      <c r="B157" s="155"/>
      <c r="C157" s="156"/>
      <c r="D157" s="157"/>
    </row>
    <row r="158" spans="1:4">
      <c r="A158" s="154" t="s">
        <v>32</v>
      </c>
      <c r="B158" s="155"/>
      <c r="C158" s="156"/>
      <c r="D158" s="157"/>
    </row>
    <row r="159" spans="1:4">
      <c r="A159" s="460"/>
    </row>
    <row r="160" spans="1:4" ht="42" customHeight="1">
      <c r="A160" s="148">
        <v>2.8</v>
      </c>
      <c r="B160" s="149" t="s">
        <v>1215</v>
      </c>
      <c r="C160" s="175"/>
      <c r="D160" s="176"/>
    </row>
    <row r="161" spans="1:4" ht="28">
      <c r="A161" s="154" t="s">
        <v>611</v>
      </c>
      <c r="B161" s="155" t="s">
        <v>1216</v>
      </c>
      <c r="C161" s="156" t="s">
        <v>636</v>
      </c>
      <c r="D161" s="157"/>
    </row>
    <row r="162" spans="1:4" ht="28">
      <c r="A162" s="154" t="s">
        <v>613</v>
      </c>
      <c r="B162" s="155" t="s">
        <v>1216</v>
      </c>
      <c r="C162" s="156" t="s">
        <v>636</v>
      </c>
      <c r="D162" s="157"/>
    </row>
    <row r="163" spans="1:4">
      <c r="A163" s="154" t="s">
        <v>30</v>
      </c>
      <c r="B163" s="155"/>
      <c r="C163" s="156"/>
      <c r="D163" s="157"/>
    </row>
    <row r="164" spans="1:4">
      <c r="A164" s="154" t="s">
        <v>31</v>
      </c>
      <c r="B164" s="155"/>
      <c r="C164" s="156"/>
      <c r="D164" s="157"/>
    </row>
    <row r="165" spans="1:4">
      <c r="A165" s="154" t="s">
        <v>32</v>
      </c>
      <c r="B165" s="155"/>
      <c r="C165" s="156"/>
      <c r="D165" s="157"/>
    </row>
    <row r="166" spans="1:4">
      <c r="A166" s="460"/>
    </row>
    <row r="167" spans="1:4" ht="56">
      <c r="A167" s="579">
        <v>3.1</v>
      </c>
      <c r="B167" s="158" t="s">
        <v>339</v>
      </c>
      <c r="C167" s="167"/>
      <c r="D167" s="168"/>
    </row>
    <row r="168" spans="1:4" ht="42">
      <c r="A168" s="580"/>
      <c r="B168" s="141" t="s">
        <v>1217</v>
      </c>
      <c r="C168" s="142"/>
      <c r="D168" s="162"/>
    </row>
    <row r="169" spans="1:4" ht="28">
      <c r="A169" s="580"/>
      <c r="B169" s="141" t="s">
        <v>1218</v>
      </c>
      <c r="C169" s="142"/>
      <c r="D169" s="162"/>
    </row>
    <row r="170" spans="1:4" ht="112">
      <c r="A170" s="581"/>
      <c r="B170" s="161" t="s">
        <v>1219</v>
      </c>
      <c r="C170" s="163"/>
      <c r="D170" s="164"/>
    </row>
    <row r="171" spans="1:4" ht="42">
      <c r="A171" s="154" t="s">
        <v>611</v>
      </c>
      <c r="B171" s="155" t="s">
        <v>1220</v>
      </c>
      <c r="C171" s="156" t="s">
        <v>636</v>
      </c>
      <c r="D171" s="157"/>
    </row>
    <row r="172" spans="1:4" ht="56">
      <c r="A172" s="154" t="s">
        <v>613</v>
      </c>
      <c r="B172" s="155" t="s">
        <v>1221</v>
      </c>
      <c r="C172" s="156" t="s">
        <v>636</v>
      </c>
      <c r="D172" s="157"/>
    </row>
    <row r="173" spans="1:4">
      <c r="A173" s="154" t="s">
        <v>30</v>
      </c>
      <c r="B173" s="155"/>
      <c r="C173" s="156"/>
      <c r="D173" s="157"/>
    </row>
    <row r="174" spans="1:4">
      <c r="A174" s="154" t="s">
        <v>31</v>
      </c>
      <c r="B174" s="155"/>
      <c r="C174" s="156"/>
      <c r="D174" s="157"/>
    </row>
    <row r="175" spans="1:4">
      <c r="A175" s="154" t="s">
        <v>32</v>
      </c>
      <c r="B175" s="155"/>
      <c r="C175" s="156"/>
      <c r="D175" s="157"/>
    </row>
    <row r="176" spans="1:4">
      <c r="A176" s="460"/>
    </row>
    <row r="177" spans="1:4" ht="42">
      <c r="A177" s="579">
        <v>3.2</v>
      </c>
      <c r="B177" s="161" t="s">
        <v>1222</v>
      </c>
      <c r="C177" s="167"/>
      <c r="D177" s="168"/>
    </row>
    <row r="178" spans="1:4" ht="42">
      <c r="A178" s="580"/>
      <c r="B178" s="141" t="s">
        <v>1223</v>
      </c>
      <c r="C178" s="142"/>
      <c r="D178" s="162"/>
    </row>
    <row r="179" spans="1:4" ht="56">
      <c r="A179" s="580"/>
      <c r="B179" s="141" t="s">
        <v>1224</v>
      </c>
      <c r="C179" s="142"/>
      <c r="D179" s="162"/>
    </row>
    <row r="180" spans="1:4" ht="28">
      <c r="A180" s="581"/>
      <c r="B180" s="169" t="s">
        <v>1225</v>
      </c>
      <c r="C180" s="163"/>
      <c r="D180" s="164"/>
    </row>
    <row r="181" spans="1:4" ht="98">
      <c r="A181" s="154"/>
      <c r="B181" s="155" t="s">
        <v>1226</v>
      </c>
      <c r="C181" s="156" t="s">
        <v>636</v>
      </c>
      <c r="D181" s="157"/>
    </row>
    <row r="182" spans="1:4" ht="28">
      <c r="A182" s="154"/>
      <c r="B182" s="155" t="s">
        <v>1227</v>
      </c>
      <c r="C182" s="156" t="s">
        <v>636</v>
      </c>
      <c r="D182" s="157"/>
    </row>
    <row r="183" spans="1:4">
      <c r="A183" s="154"/>
      <c r="B183" s="155"/>
      <c r="C183" s="156"/>
      <c r="D183" s="157"/>
    </row>
    <row r="184" spans="1:4">
      <c r="A184" s="154"/>
      <c r="B184" s="155"/>
      <c r="C184" s="156"/>
      <c r="D184" s="157"/>
    </row>
    <row r="185" spans="1:4">
      <c r="A185" s="154"/>
      <c r="B185" s="155"/>
      <c r="C185" s="156"/>
      <c r="D185" s="157"/>
    </row>
    <row r="186" spans="1:4">
      <c r="A186" s="460"/>
    </row>
    <row r="187" spans="1:4" ht="56">
      <c r="A187" s="579">
        <v>4.0999999999999996</v>
      </c>
      <c r="B187" s="158" t="s">
        <v>1228</v>
      </c>
      <c r="C187" s="167"/>
      <c r="D187" s="168"/>
    </row>
    <row r="188" spans="1:4">
      <c r="A188" s="154" t="s">
        <v>611</v>
      </c>
      <c r="B188" s="155" t="s">
        <v>1229</v>
      </c>
      <c r="C188" s="156" t="s">
        <v>636</v>
      </c>
      <c r="D188" s="157"/>
    </row>
    <row r="189" spans="1:4">
      <c r="A189" s="154" t="s">
        <v>613</v>
      </c>
      <c r="B189" s="155" t="s">
        <v>1229</v>
      </c>
      <c r="C189" s="156" t="s">
        <v>636</v>
      </c>
      <c r="D189" s="157"/>
    </row>
    <row r="190" spans="1:4">
      <c r="A190" s="154" t="s">
        <v>30</v>
      </c>
      <c r="B190" s="155"/>
      <c r="C190" s="156"/>
      <c r="D190" s="157"/>
    </row>
    <row r="191" spans="1:4">
      <c r="A191" s="154" t="s">
        <v>31</v>
      </c>
      <c r="B191" s="155"/>
      <c r="C191" s="156"/>
      <c r="D191" s="157"/>
    </row>
    <row r="192" spans="1:4">
      <c r="A192" s="154" t="s">
        <v>32</v>
      </c>
      <c r="B192" s="155"/>
      <c r="C192" s="156"/>
      <c r="D192" s="157"/>
    </row>
    <row r="193" spans="1:4">
      <c r="A193" s="460"/>
    </row>
    <row r="194" spans="1:4" ht="42">
      <c r="A194" s="148">
        <v>4.2</v>
      </c>
      <c r="B194" s="149" t="s">
        <v>1230</v>
      </c>
      <c r="C194" s="165"/>
      <c r="D194" s="166"/>
    </row>
    <row r="195" spans="1:4" ht="33" customHeight="1">
      <c r="A195" s="154" t="s">
        <v>611</v>
      </c>
      <c r="B195" s="155" t="s">
        <v>1231</v>
      </c>
      <c r="C195" s="156" t="s">
        <v>636</v>
      </c>
      <c r="D195" s="157"/>
    </row>
    <row r="196" spans="1:4" ht="34.5" customHeight="1">
      <c r="A196" s="154" t="s">
        <v>613</v>
      </c>
      <c r="B196" s="155" t="s">
        <v>1232</v>
      </c>
      <c r="C196" s="156" t="s">
        <v>636</v>
      </c>
      <c r="D196" s="157"/>
    </row>
    <row r="197" spans="1:4">
      <c r="A197" s="154" t="s">
        <v>30</v>
      </c>
      <c r="B197" s="155"/>
      <c r="C197" s="156"/>
      <c r="D197" s="157"/>
    </row>
    <row r="198" spans="1:4">
      <c r="A198" s="154" t="s">
        <v>31</v>
      </c>
      <c r="B198" s="155"/>
      <c r="C198" s="156"/>
      <c r="D198" s="157"/>
    </row>
    <row r="199" spans="1:4">
      <c r="A199" s="154" t="s">
        <v>32</v>
      </c>
      <c r="B199" s="155"/>
      <c r="C199" s="156"/>
      <c r="D199" s="157"/>
    </row>
    <row r="201" spans="1:4" ht="46.5" customHeight="1">
      <c r="A201" s="148">
        <v>4.3</v>
      </c>
      <c r="B201" s="149" t="s">
        <v>1233</v>
      </c>
      <c r="C201" s="165"/>
      <c r="D201" s="166"/>
    </row>
    <row r="202" spans="1:4" ht="33.75" customHeight="1">
      <c r="A202" s="154" t="s">
        <v>611</v>
      </c>
      <c r="B202" s="155" t="s">
        <v>1234</v>
      </c>
      <c r="C202" s="156" t="s">
        <v>636</v>
      </c>
      <c r="D202" s="157"/>
    </row>
    <row r="203" spans="1:4" ht="33.75" customHeight="1">
      <c r="A203" s="154" t="s">
        <v>613</v>
      </c>
      <c r="B203" s="155" t="s">
        <v>1232</v>
      </c>
      <c r="C203" s="156" t="s">
        <v>636</v>
      </c>
      <c r="D203" s="157"/>
    </row>
    <row r="204" spans="1:4">
      <c r="A204" s="154" t="s">
        <v>30</v>
      </c>
      <c r="B204" s="155"/>
      <c r="C204" s="156"/>
      <c r="D204" s="157"/>
    </row>
    <row r="205" spans="1:4">
      <c r="A205" s="154" t="s">
        <v>31</v>
      </c>
      <c r="B205" s="155"/>
      <c r="C205" s="156"/>
      <c r="D205" s="157"/>
    </row>
    <row r="206" spans="1:4">
      <c r="A206" s="154" t="s">
        <v>32</v>
      </c>
      <c r="B206" s="155"/>
      <c r="C206" s="156"/>
      <c r="D206" s="157"/>
    </row>
    <row r="207" spans="1:4">
      <c r="A207" s="460"/>
    </row>
    <row r="208" spans="1:4" ht="70">
      <c r="A208" s="579">
        <v>5.0999999999999996</v>
      </c>
      <c r="B208" s="158" t="s">
        <v>1235</v>
      </c>
      <c r="C208" s="167"/>
      <c r="D208" s="168"/>
    </row>
    <row r="209" spans="1:4" ht="168">
      <c r="A209" s="154" t="s">
        <v>611</v>
      </c>
      <c r="B209" s="155" t="s">
        <v>1236</v>
      </c>
      <c r="C209" s="156" t="s">
        <v>618</v>
      </c>
      <c r="D209" s="157"/>
    </row>
    <row r="210" spans="1:4">
      <c r="A210" s="154" t="s">
        <v>613</v>
      </c>
      <c r="B210" s="155" t="s">
        <v>1237</v>
      </c>
      <c r="C210" s="156" t="s">
        <v>636</v>
      </c>
      <c r="D210" s="157"/>
    </row>
    <row r="211" spans="1:4">
      <c r="A211" s="154" t="s">
        <v>30</v>
      </c>
      <c r="B211" s="155"/>
      <c r="C211" s="156"/>
      <c r="D211" s="157"/>
    </row>
    <row r="212" spans="1:4">
      <c r="A212" s="154" t="s">
        <v>31</v>
      </c>
      <c r="B212" s="155"/>
      <c r="C212" s="156"/>
      <c r="D212" s="157"/>
    </row>
    <row r="213" spans="1:4">
      <c r="A213" s="154" t="s">
        <v>32</v>
      </c>
      <c r="B213" s="155"/>
      <c r="C213" s="156"/>
      <c r="D213" s="157"/>
    </row>
    <row r="214" spans="1:4">
      <c r="A214" s="460"/>
    </row>
    <row r="215" spans="1:4" ht="42">
      <c r="A215" s="148">
        <v>5.2</v>
      </c>
      <c r="B215" s="149" t="s">
        <v>1238</v>
      </c>
      <c r="C215" s="165"/>
      <c r="D215" s="166"/>
    </row>
    <row r="216" spans="1:4" ht="28">
      <c r="A216" s="154" t="s">
        <v>611</v>
      </c>
      <c r="B216" s="155" t="s">
        <v>1239</v>
      </c>
      <c r="C216" s="156" t="s">
        <v>636</v>
      </c>
      <c r="D216" s="157"/>
    </row>
    <row r="217" spans="1:4" ht="42">
      <c r="A217" s="154" t="s">
        <v>613</v>
      </c>
      <c r="B217" s="155" t="s">
        <v>696</v>
      </c>
      <c r="C217" s="156" t="s">
        <v>636</v>
      </c>
      <c r="D217" s="157"/>
    </row>
    <row r="218" spans="1:4">
      <c r="A218" s="154" t="s">
        <v>30</v>
      </c>
      <c r="B218" s="155"/>
      <c r="C218" s="156"/>
      <c r="D218" s="157"/>
    </row>
    <row r="219" spans="1:4">
      <c r="A219" s="154" t="s">
        <v>31</v>
      </c>
      <c r="B219" s="155"/>
      <c r="C219" s="156"/>
      <c r="D219" s="157"/>
    </row>
    <row r="220" spans="1:4">
      <c r="A220" s="154" t="s">
        <v>32</v>
      </c>
      <c r="B220" s="155"/>
      <c r="C220" s="156"/>
      <c r="D220" s="157"/>
    </row>
    <row r="221" spans="1:4">
      <c r="A221" s="460"/>
    </row>
    <row r="222" spans="1:4" ht="56">
      <c r="A222" s="148">
        <v>5.3</v>
      </c>
      <c r="B222" s="149" t="s">
        <v>1240</v>
      </c>
      <c r="C222" s="165"/>
      <c r="D222" s="166"/>
    </row>
    <row r="223" spans="1:4" ht="28">
      <c r="A223" s="154" t="s">
        <v>611</v>
      </c>
      <c r="B223" s="155" t="s">
        <v>1239</v>
      </c>
      <c r="C223" s="156" t="s">
        <v>618</v>
      </c>
      <c r="D223" s="157"/>
    </row>
    <row r="224" spans="1:4" ht="42">
      <c r="A224" s="154" t="s">
        <v>613</v>
      </c>
      <c r="B224" s="155" t="s">
        <v>696</v>
      </c>
      <c r="C224" s="156" t="s">
        <v>636</v>
      </c>
      <c r="D224" s="157"/>
    </row>
    <row r="225" spans="1:4">
      <c r="A225" s="154" t="s">
        <v>30</v>
      </c>
      <c r="B225" s="155"/>
      <c r="C225" s="156"/>
      <c r="D225" s="157"/>
    </row>
    <row r="226" spans="1:4">
      <c r="A226" s="154" t="s">
        <v>31</v>
      </c>
      <c r="B226" s="155"/>
      <c r="C226" s="156"/>
      <c r="D226" s="157"/>
    </row>
    <row r="227" spans="1:4">
      <c r="A227" s="154" t="s">
        <v>32</v>
      </c>
      <c r="B227" s="155"/>
      <c r="C227" s="156"/>
      <c r="D227" s="157"/>
    </row>
    <row r="228" spans="1:4">
      <c r="A228" s="460"/>
    </row>
    <row r="229" spans="1:4" ht="56">
      <c r="A229" s="148">
        <v>5.4</v>
      </c>
      <c r="B229" s="149" t="s">
        <v>1241</v>
      </c>
      <c r="C229" s="165"/>
      <c r="D229" s="166"/>
    </row>
    <row r="230" spans="1:4" ht="42">
      <c r="A230" s="154" t="s">
        <v>611</v>
      </c>
      <c r="B230" s="155" t="s">
        <v>1242</v>
      </c>
      <c r="C230" s="156" t="s">
        <v>618</v>
      </c>
      <c r="D230" s="157"/>
    </row>
    <row r="231" spans="1:4" ht="42">
      <c r="A231" s="154" t="s">
        <v>613</v>
      </c>
      <c r="B231" s="155" t="s">
        <v>696</v>
      </c>
      <c r="C231" s="156" t="s">
        <v>636</v>
      </c>
      <c r="D231" s="157"/>
    </row>
    <row r="232" spans="1:4">
      <c r="A232" s="154" t="s">
        <v>30</v>
      </c>
      <c r="B232" s="155"/>
      <c r="C232" s="156"/>
      <c r="D232" s="157"/>
    </row>
    <row r="233" spans="1:4">
      <c r="A233" s="154" t="s">
        <v>31</v>
      </c>
      <c r="B233" s="155"/>
      <c r="C233" s="156"/>
      <c r="D233" s="157"/>
    </row>
    <row r="234" spans="1:4">
      <c r="A234" s="154" t="s">
        <v>32</v>
      </c>
      <c r="B234" s="155"/>
      <c r="C234" s="156"/>
      <c r="D234" s="157"/>
    </row>
    <row r="235" spans="1:4">
      <c r="A235" s="460"/>
    </row>
    <row r="236" spans="1:4" ht="42">
      <c r="A236" s="148">
        <v>5.5</v>
      </c>
      <c r="B236" s="149" t="s">
        <v>1243</v>
      </c>
      <c r="C236" s="165"/>
      <c r="D236" s="166"/>
    </row>
    <row r="237" spans="1:4" ht="42">
      <c r="A237" s="154" t="s">
        <v>611</v>
      </c>
      <c r="B237" s="155" t="s">
        <v>1244</v>
      </c>
      <c r="C237" s="156" t="s">
        <v>636</v>
      </c>
      <c r="D237" s="157"/>
    </row>
    <row r="238" spans="1:4" ht="42">
      <c r="A238" s="154" t="s">
        <v>613</v>
      </c>
      <c r="B238" s="155" t="s">
        <v>1244</v>
      </c>
      <c r="C238" s="156" t="s">
        <v>636</v>
      </c>
      <c r="D238" s="157"/>
    </row>
    <row r="239" spans="1:4">
      <c r="A239" s="154" t="s">
        <v>30</v>
      </c>
      <c r="B239" s="155"/>
      <c r="C239" s="156"/>
      <c r="D239" s="157"/>
    </row>
    <row r="240" spans="1:4">
      <c r="A240" s="154" t="s">
        <v>31</v>
      </c>
      <c r="B240" s="155"/>
      <c r="C240" s="156"/>
      <c r="D240" s="157"/>
    </row>
    <row r="241" spans="1:4">
      <c r="A241" s="154" t="s">
        <v>32</v>
      </c>
      <c r="B241" s="155"/>
      <c r="C241" s="156"/>
      <c r="D241" s="157"/>
    </row>
    <row r="242" spans="1:4">
      <c r="A242" s="460"/>
    </row>
    <row r="243" spans="1:4" ht="43.5" customHeight="1">
      <c r="A243" s="579">
        <v>5.6</v>
      </c>
      <c r="B243" s="230" t="s">
        <v>1245</v>
      </c>
      <c r="C243" s="179"/>
      <c r="D243" s="180"/>
    </row>
    <row r="244" spans="1:4">
      <c r="A244" s="580"/>
      <c r="B244" s="467" t="s">
        <v>1246</v>
      </c>
      <c r="C244" s="142"/>
      <c r="D244" s="162"/>
    </row>
    <row r="245" spans="1:4">
      <c r="A245" s="580"/>
      <c r="B245" s="467" t="s">
        <v>1247</v>
      </c>
      <c r="C245" s="142"/>
      <c r="D245" s="162"/>
    </row>
    <row r="246" spans="1:4">
      <c r="A246" s="580"/>
      <c r="B246" s="467" t="s">
        <v>1248</v>
      </c>
      <c r="C246" s="142"/>
      <c r="D246" s="162"/>
    </row>
    <row r="247" spans="1:4">
      <c r="A247" s="580"/>
      <c r="B247" s="467" t="s">
        <v>1249</v>
      </c>
      <c r="C247" s="142"/>
      <c r="D247" s="162"/>
    </row>
    <row r="248" spans="1:4" ht="28">
      <c r="A248" s="581"/>
      <c r="B248" s="231" t="s">
        <v>1250</v>
      </c>
      <c r="C248" s="187"/>
      <c r="D248" s="188"/>
    </row>
    <row r="249" spans="1:4" ht="42">
      <c r="A249" s="154" t="s">
        <v>611</v>
      </c>
      <c r="B249" s="155" t="s">
        <v>1242</v>
      </c>
      <c r="C249" s="156" t="s">
        <v>636</v>
      </c>
      <c r="D249" s="157"/>
    </row>
    <row r="250" spans="1:4">
      <c r="A250" s="154" t="s">
        <v>613</v>
      </c>
      <c r="B250" s="155" t="s">
        <v>1237</v>
      </c>
      <c r="C250" s="156" t="s">
        <v>636</v>
      </c>
      <c r="D250" s="157"/>
    </row>
    <row r="251" spans="1:4">
      <c r="A251" s="154" t="s">
        <v>30</v>
      </c>
      <c r="B251" s="155"/>
      <c r="C251" s="156"/>
      <c r="D251" s="157"/>
    </row>
    <row r="252" spans="1:4">
      <c r="A252" s="154" t="s">
        <v>31</v>
      </c>
      <c r="B252" s="155"/>
      <c r="C252" s="156"/>
      <c r="D252" s="157"/>
    </row>
    <row r="253" spans="1:4">
      <c r="A253" s="154" t="s">
        <v>32</v>
      </c>
      <c r="B253" s="155"/>
      <c r="C253" s="156"/>
      <c r="D253" s="157"/>
    </row>
    <row r="254" spans="1:4">
      <c r="A254" s="460"/>
    </row>
    <row r="255" spans="1:4" ht="42" hidden="1">
      <c r="A255" s="170">
        <v>5.7</v>
      </c>
      <c r="B255" s="171" t="s">
        <v>1251</v>
      </c>
      <c r="C255" s="177" t="s">
        <v>1252</v>
      </c>
      <c r="D255" s="178" t="s">
        <v>1252</v>
      </c>
    </row>
    <row r="256" spans="1:4">
      <c r="A256" s="460"/>
    </row>
  </sheetData>
  <mergeCells count="2">
    <mergeCell ref="A94:A105"/>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2F0E-6678-4FD7-86DB-CA67A00189A5}">
  <dimension ref="A1:D39"/>
  <sheetViews>
    <sheetView workbookViewId="0">
      <selection activeCell="B17" sqref="B17"/>
    </sheetView>
  </sheetViews>
  <sheetFormatPr defaultRowHeight="14"/>
  <cols>
    <col min="2" max="2" width="78.1796875" customWidth="1"/>
  </cols>
  <sheetData>
    <row r="1" spans="1:4" s="144" customFormat="1">
      <c r="A1" s="140" t="s">
        <v>1253</v>
      </c>
      <c r="B1" s="141"/>
      <c r="C1" s="142"/>
      <c r="D1" s="143"/>
    </row>
    <row r="2" spans="1:4" s="144" customFormat="1" ht="49.5" customHeight="1">
      <c r="A2" s="660" t="s">
        <v>1254</v>
      </c>
      <c r="B2" s="661"/>
      <c r="C2" s="661"/>
      <c r="D2" s="661"/>
    </row>
    <row r="3" spans="1:4" s="144" customFormat="1" ht="28">
      <c r="A3" s="145" t="s">
        <v>1133</v>
      </c>
      <c r="B3" s="146" t="s">
        <v>1255</v>
      </c>
      <c r="C3" s="147" t="s">
        <v>1135</v>
      </c>
      <c r="D3" s="146" t="s">
        <v>625</v>
      </c>
    </row>
    <row r="4" spans="1:4" s="144" customFormat="1">
      <c r="A4" s="148">
        <v>1.1000000000000001</v>
      </c>
      <c r="B4" s="149" t="s">
        <v>1256</v>
      </c>
      <c r="C4" s="173"/>
      <c r="D4" s="174"/>
    </row>
    <row r="5" spans="1:4" s="144" customFormat="1">
      <c r="A5" s="150" t="s">
        <v>20</v>
      </c>
      <c r="B5" s="151"/>
      <c r="C5" s="152"/>
      <c r="D5" s="153"/>
    </row>
    <row r="6" spans="1:4" s="144" customFormat="1">
      <c r="A6" s="154" t="s">
        <v>613</v>
      </c>
      <c r="B6" s="155"/>
      <c r="C6" s="156"/>
      <c r="D6" s="157"/>
    </row>
    <row r="7" spans="1:4" s="144" customFormat="1">
      <c r="A7" s="154" t="s">
        <v>30</v>
      </c>
      <c r="B7" s="155"/>
      <c r="C7" s="156"/>
      <c r="D7" s="157"/>
    </row>
    <row r="8" spans="1:4" s="144" customFormat="1">
      <c r="A8" s="154" t="s">
        <v>31</v>
      </c>
      <c r="B8" s="155"/>
      <c r="C8" s="156"/>
      <c r="D8" s="157"/>
    </row>
    <row r="9" spans="1:4" s="144" customFormat="1">
      <c r="A9" s="154" t="s">
        <v>32</v>
      </c>
      <c r="B9" s="155"/>
      <c r="C9" s="156"/>
      <c r="D9" s="157"/>
    </row>
    <row r="10" spans="1:4" ht="28">
      <c r="A10" s="148">
        <v>1.2</v>
      </c>
      <c r="B10" s="149" t="s">
        <v>1257</v>
      </c>
      <c r="C10" s="173"/>
      <c r="D10" s="174"/>
    </row>
    <row r="11" spans="1:4">
      <c r="A11" s="150" t="s">
        <v>20</v>
      </c>
      <c r="B11" s="151"/>
      <c r="C11" s="152"/>
      <c r="D11" s="153"/>
    </row>
    <row r="12" spans="1:4">
      <c r="A12" s="154" t="s">
        <v>613</v>
      </c>
      <c r="B12" s="155"/>
      <c r="C12" s="156"/>
      <c r="D12" s="157"/>
    </row>
    <row r="13" spans="1:4">
      <c r="A13" s="154" t="s">
        <v>30</v>
      </c>
      <c r="B13" s="155"/>
      <c r="C13" s="156"/>
      <c r="D13" s="157"/>
    </row>
    <row r="14" spans="1:4">
      <c r="A14" s="154" t="s">
        <v>31</v>
      </c>
      <c r="B14" s="155"/>
      <c r="C14" s="156"/>
      <c r="D14" s="157"/>
    </row>
    <row r="15" spans="1:4">
      <c r="A15" s="154" t="s">
        <v>32</v>
      </c>
      <c r="B15" s="155"/>
      <c r="C15" s="156"/>
      <c r="D15" s="157"/>
    </row>
    <row r="16" spans="1:4" ht="30.75" customHeight="1">
      <c r="A16" s="148">
        <v>1.3</v>
      </c>
      <c r="B16" s="149" t="s">
        <v>1258</v>
      </c>
      <c r="C16" s="173"/>
      <c r="D16" s="174"/>
    </row>
    <row r="17" spans="1:4">
      <c r="A17" s="150" t="s">
        <v>20</v>
      </c>
      <c r="B17" s="151"/>
      <c r="C17" s="152"/>
      <c r="D17" s="153"/>
    </row>
    <row r="18" spans="1:4">
      <c r="A18" s="154" t="s">
        <v>613</v>
      </c>
      <c r="B18" s="155"/>
      <c r="C18" s="156"/>
      <c r="D18" s="157"/>
    </row>
    <row r="19" spans="1:4">
      <c r="A19" s="154" t="s">
        <v>30</v>
      </c>
      <c r="B19" s="155"/>
      <c r="C19" s="156"/>
      <c r="D19" s="157"/>
    </row>
    <row r="20" spans="1:4">
      <c r="A20" s="154" t="s">
        <v>31</v>
      </c>
      <c r="B20" s="155"/>
      <c r="C20" s="156"/>
      <c r="D20" s="157"/>
    </row>
    <row r="21" spans="1:4">
      <c r="A21" s="154" t="s">
        <v>32</v>
      </c>
      <c r="B21" s="155"/>
      <c r="C21" s="156"/>
      <c r="D21" s="157"/>
    </row>
    <row r="22" spans="1:4" ht="28">
      <c r="A22" s="148">
        <v>1.4</v>
      </c>
      <c r="B22" s="149" t="s">
        <v>1259</v>
      </c>
      <c r="C22" s="173"/>
      <c r="D22" s="174"/>
    </row>
    <row r="23" spans="1:4">
      <c r="A23" s="150" t="s">
        <v>20</v>
      </c>
      <c r="B23" s="151"/>
      <c r="C23" s="152"/>
      <c r="D23" s="153"/>
    </row>
    <row r="24" spans="1:4">
      <c r="A24" s="154" t="s">
        <v>613</v>
      </c>
      <c r="B24" s="155"/>
      <c r="C24" s="156"/>
      <c r="D24" s="157"/>
    </row>
    <row r="25" spans="1:4">
      <c r="A25" s="154" t="s">
        <v>30</v>
      </c>
      <c r="B25" s="155"/>
      <c r="C25" s="156"/>
      <c r="D25" s="157"/>
    </row>
    <row r="26" spans="1:4">
      <c r="A26" s="154" t="s">
        <v>31</v>
      </c>
      <c r="B26" s="155"/>
      <c r="C26" s="156"/>
      <c r="D26" s="157"/>
    </row>
    <row r="27" spans="1:4">
      <c r="A27" s="154" t="s">
        <v>32</v>
      </c>
      <c r="B27" s="155"/>
      <c r="C27" s="156"/>
      <c r="D27" s="157"/>
    </row>
    <row r="28" spans="1:4">
      <c r="A28" s="148">
        <v>1.5</v>
      </c>
      <c r="B28" s="149" t="s">
        <v>1260</v>
      </c>
      <c r="C28" s="173"/>
      <c r="D28" s="174"/>
    </row>
    <row r="29" spans="1:4">
      <c r="A29" s="150" t="s">
        <v>20</v>
      </c>
      <c r="B29" s="151"/>
      <c r="C29" s="152"/>
      <c r="D29" s="153"/>
    </row>
    <row r="30" spans="1:4">
      <c r="A30" s="154" t="s">
        <v>613</v>
      </c>
      <c r="B30" s="155"/>
      <c r="C30" s="156"/>
      <c r="D30" s="157"/>
    </row>
    <row r="31" spans="1:4">
      <c r="A31" s="154" t="s">
        <v>30</v>
      </c>
      <c r="B31" s="155"/>
      <c r="C31" s="156"/>
      <c r="D31" s="157"/>
    </row>
    <row r="32" spans="1:4">
      <c r="A32" s="154" t="s">
        <v>31</v>
      </c>
      <c r="B32" s="155"/>
      <c r="C32" s="156"/>
      <c r="D32" s="157"/>
    </row>
    <row r="33" spans="1:4">
      <c r="A33" s="154" t="s">
        <v>32</v>
      </c>
      <c r="B33" s="155"/>
      <c r="C33" s="156"/>
      <c r="D33" s="157"/>
    </row>
    <row r="34" spans="1:4" ht="182">
      <c r="A34" s="148">
        <v>1.1000000000000001</v>
      </c>
      <c r="B34" s="149" t="s">
        <v>1261</v>
      </c>
      <c r="C34" s="173"/>
      <c r="D34" s="174"/>
    </row>
    <row r="35" spans="1:4">
      <c r="A35" s="150" t="s">
        <v>20</v>
      </c>
      <c r="B35" s="151"/>
      <c r="C35" s="152"/>
      <c r="D35" s="153"/>
    </row>
    <row r="36" spans="1:4">
      <c r="A36" s="154" t="s">
        <v>613</v>
      </c>
      <c r="B36" s="155"/>
      <c r="C36" s="156"/>
      <c r="D36" s="157"/>
    </row>
    <row r="37" spans="1:4">
      <c r="A37" s="154" t="s">
        <v>30</v>
      </c>
      <c r="B37" s="155"/>
      <c r="C37" s="156"/>
      <c r="D37" s="157"/>
    </row>
    <row r="38" spans="1:4">
      <c r="A38" s="154" t="s">
        <v>31</v>
      </c>
      <c r="B38" s="155"/>
      <c r="C38" s="156"/>
      <c r="D38" s="157"/>
    </row>
    <row r="39" spans="1:4">
      <c r="A39" s="154" t="s">
        <v>32</v>
      </c>
      <c r="B39" s="155"/>
      <c r="C39" s="156"/>
      <c r="D39" s="157"/>
    </row>
  </sheetData>
  <mergeCells count="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9AA3-9A64-4911-8C75-822396157501}">
  <dimension ref="A1:X59"/>
  <sheetViews>
    <sheetView view="pageBreakPreview" topLeftCell="A8" zoomScaleNormal="100" zoomScaleSheetLayoutView="100" workbookViewId="0">
      <selection activeCell="O40" sqref="O40"/>
    </sheetView>
  </sheetViews>
  <sheetFormatPr defaultColWidth="8.81640625" defaultRowHeight="12.5"/>
  <cols>
    <col min="1" max="1" width="4.26953125" style="69" customWidth="1"/>
    <col min="2" max="2" width="12.26953125" style="69" bestFit="1" customWidth="1"/>
    <col min="3" max="3" width="28.453125" style="69" customWidth="1"/>
    <col min="4" max="4" width="14.453125" style="69" customWidth="1"/>
    <col min="5" max="5" width="13.7265625" style="69" customWidth="1"/>
    <col min="6" max="6" width="19.54296875" style="69" customWidth="1"/>
    <col min="7" max="7" width="17.1796875" style="33" customWidth="1"/>
    <col min="8" max="10" width="19" style="69" customWidth="1"/>
    <col min="11" max="11" width="11.7265625" style="69" customWidth="1"/>
    <col min="12" max="12" width="23.54296875" style="69" customWidth="1"/>
    <col min="13" max="13" width="30.26953125" style="69" customWidth="1"/>
    <col min="14" max="14" width="13.1796875" style="69" customWidth="1"/>
    <col min="15" max="15" width="10.81640625" style="69" customWidth="1"/>
    <col min="16" max="16" width="11.1796875" style="69" customWidth="1"/>
    <col min="17" max="19" width="13.7265625" style="69" customWidth="1"/>
    <col min="20" max="20" width="11.1796875" style="69" customWidth="1"/>
    <col min="21" max="21" width="18.1796875" style="69" customWidth="1"/>
    <col min="22" max="22" width="18.81640625" style="69" customWidth="1"/>
    <col min="23" max="23" width="28" style="69" hidden="1" customWidth="1"/>
    <col min="24" max="24" width="13.7265625" style="69" hidden="1" customWidth="1"/>
    <col min="25" max="16384" width="8.81640625" style="69"/>
  </cols>
  <sheetData>
    <row r="1" spans="1:24" s="232" customFormat="1" ht="25.5" hidden="1" customHeight="1">
      <c r="G1" s="233"/>
      <c r="L1" s="234" t="s">
        <v>1262</v>
      </c>
      <c r="V1" s="232" t="s">
        <v>1263</v>
      </c>
      <c r="W1" s="235" t="s">
        <v>1264</v>
      </c>
      <c r="X1" s="232" t="s">
        <v>1265</v>
      </c>
    </row>
    <row r="2" spans="1:24" s="232" customFormat="1" ht="37.5" hidden="1" customHeight="1">
      <c r="G2" s="233"/>
      <c r="L2" s="234" t="s">
        <v>1262</v>
      </c>
      <c r="V2" s="232" t="s">
        <v>1266</v>
      </c>
      <c r="W2" s="235" t="s">
        <v>155</v>
      </c>
      <c r="X2" s="232" t="s">
        <v>1267</v>
      </c>
    </row>
    <row r="3" spans="1:24" s="232" customFormat="1" ht="25" hidden="1" customHeight="1">
      <c r="G3" s="233"/>
      <c r="L3" s="234" t="s">
        <v>1262</v>
      </c>
      <c r="V3" s="232" t="s">
        <v>1268</v>
      </c>
      <c r="W3" s="235" t="s">
        <v>157</v>
      </c>
      <c r="X3" s="232" t="s">
        <v>1269</v>
      </c>
    </row>
    <row r="4" spans="1:24" s="232" customFormat="1" ht="12.65" hidden="1" customHeight="1">
      <c r="G4" s="233"/>
      <c r="L4" s="234" t="s">
        <v>1262</v>
      </c>
      <c r="V4" s="232" t="s">
        <v>1270</v>
      </c>
      <c r="W4" s="235" t="s">
        <v>158</v>
      </c>
    </row>
    <row r="5" spans="1:24" s="232" customFormat="1" ht="12.65" hidden="1" customHeight="1">
      <c r="G5" s="233"/>
      <c r="L5" s="234" t="s">
        <v>1262</v>
      </c>
      <c r="V5" s="232" t="s">
        <v>1271</v>
      </c>
      <c r="W5" s="235" t="s">
        <v>159</v>
      </c>
    </row>
    <row r="6" spans="1:24" s="232" customFormat="1" ht="12.65" hidden="1" customHeight="1">
      <c r="G6" s="233"/>
      <c r="L6" s="234" t="s">
        <v>1262</v>
      </c>
      <c r="W6" s="235" t="s">
        <v>160</v>
      </c>
    </row>
    <row r="7" spans="1:24" s="232" customFormat="1" ht="12.65" hidden="1" customHeight="1">
      <c r="G7" s="233"/>
      <c r="L7" s="234" t="s">
        <v>1262</v>
      </c>
      <c r="W7" s="235" t="s">
        <v>161</v>
      </c>
    </row>
    <row r="8" spans="1:24" s="190" customFormat="1" ht="27" customHeight="1" thickBot="1">
      <c r="A8" s="189" t="s">
        <v>1272</v>
      </c>
      <c r="B8" s="191"/>
      <c r="C8" s="189"/>
      <c r="D8" s="236"/>
      <c r="E8" s="236"/>
      <c r="F8" s="190" t="s">
        <v>1273</v>
      </c>
      <c r="L8" s="189" t="s">
        <v>1274</v>
      </c>
      <c r="M8" s="191"/>
      <c r="P8" s="191"/>
      <c r="Q8" s="191"/>
      <c r="R8" s="191"/>
      <c r="S8" s="191"/>
      <c r="T8" s="191"/>
      <c r="U8" s="191"/>
      <c r="V8" s="191"/>
    </row>
    <row r="9" spans="1:24" s="190" customFormat="1" ht="40.5" customHeight="1" thickBot="1">
      <c r="A9" s="189"/>
      <c r="B9" s="237"/>
      <c r="C9" s="238" t="s">
        <v>1275</v>
      </c>
      <c r="D9" s="239"/>
      <c r="E9" s="240"/>
      <c r="F9" s="662" t="s">
        <v>1276</v>
      </c>
      <c r="G9" s="663"/>
      <c r="H9" s="663"/>
      <c r="I9" s="663"/>
      <c r="J9" s="664"/>
      <c r="K9" s="241"/>
      <c r="L9" s="189" t="s">
        <v>1277</v>
      </c>
      <c r="M9" s="191"/>
      <c r="P9" s="191"/>
      <c r="Q9" s="191"/>
      <c r="R9" s="191"/>
      <c r="S9" s="191"/>
      <c r="T9" s="191"/>
      <c r="U9" s="191"/>
      <c r="V9" s="189"/>
    </row>
    <row r="10" spans="1:24" s="193" customFormat="1" ht="26.25" customHeight="1" thickBot="1">
      <c r="A10" s="242"/>
      <c r="B10" s="243" t="s">
        <v>1278</v>
      </c>
      <c r="C10" s="244" t="s">
        <v>1279</v>
      </c>
      <c r="D10" s="245" t="s">
        <v>1280</v>
      </c>
      <c r="E10" s="245" t="s">
        <v>1281</v>
      </c>
      <c r="F10" s="246" t="s">
        <v>1282</v>
      </c>
      <c r="G10" s="246" t="s">
        <v>1283</v>
      </c>
      <c r="H10" s="246" t="s">
        <v>1284</v>
      </c>
      <c r="I10" s="246" t="s">
        <v>1285</v>
      </c>
      <c r="J10" s="247" t="s">
        <v>83</v>
      </c>
      <c r="K10" s="248" t="s">
        <v>1286</v>
      </c>
      <c r="L10" s="249" t="s">
        <v>1287</v>
      </c>
      <c r="M10" s="192" t="s">
        <v>1288</v>
      </c>
      <c r="N10" s="192" t="s">
        <v>194</v>
      </c>
      <c r="O10" s="192" t="s">
        <v>1289</v>
      </c>
      <c r="P10" s="192" t="s">
        <v>1290</v>
      </c>
      <c r="Q10" s="192" t="s">
        <v>1291</v>
      </c>
      <c r="R10" s="192" t="s">
        <v>1292</v>
      </c>
      <c r="S10" s="192" t="s">
        <v>1293</v>
      </c>
      <c r="T10" s="192" t="s">
        <v>1294</v>
      </c>
      <c r="U10" s="192" t="s">
        <v>1295</v>
      </c>
      <c r="W10" s="193" t="s">
        <v>1296</v>
      </c>
      <c r="X10" s="250" t="s">
        <v>179</v>
      </c>
    </row>
    <row r="11" spans="1:24" s="251" customFormat="1" ht="50">
      <c r="A11" s="68">
        <v>1</v>
      </c>
      <c r="B11" s="468" t="s">
        <v>1297</v>
      </c>
      <c r="C11" s="68" t="s">
        <v>1298</v>
      </c>
      <c r="D11" s="68" t="s">
        <v>1299</v>
      </c>
      <c r="E11" s="68"/>
      <c r="F11" s="68" t="s">
        <v>1300</v>
      </c>
      <c r="G11" s="68" t="s">
        <v>1301</v>
      </c>
      <c r="H11" s="68" t="s">
        <v>1302</v>
      </c>
      <c r="I11" s="68" t="s">
        <v>1303</v>
      </c>
      <c r="J11" s="68" t="s">
        <v>5</v>
      </c>
      <c r="K11" s="68">
        <v>1</v>
      </c>
      <c r="L11" s="68" t="s">
        <v>1304</v>
      </c>
      <c r="M11" s="68" t="s">
        <v>1305</v>
      </c>
      <c r="N11" s="68" t="s">
        <v>1265</v>
      </c>
      <c r="O11" s="68">
        <v>23.5</v>
      </c>
      <c r="P11" s="68" t="s">
        <v>1271</v>
      </c>
      <c r="Q11" s="68" t="s">
        <v>1306</v>
      </c>
      <c r="R11" s="68" t="s">
        <v>179</v>
      </c>
      <c r="S11" s="68" t="s">
        <v>1307</v>
      </c>
      <c r="T11" s="68" t="s">
        <v>1308</v>
      </c>
      <c r="U11" s="469" t="s">
        <v>1309</v>
      </c>
      <c r="X11" s="250" t="s">
        <v>1310</v>
      </c>
    </row>
    <row r="12" spans="1:24" s="251" customFormat="1" ht="50">
      <c r="A12" s="68">
        <v>2</v>
      </c>
      <c r="B12" s="468" t="s">
        <v>1311</v>
      </c>
      <c r="C12" s="68" t="s">
        <v>1298</v>
      </c>
      <c r="D12" s="68" t="s">
        <v>1299</v>
      </c>
      <c r="E12" s="68"/>
      <c r="F12" s="68" t="s">
        <v>1300</v>
      </c>
      <c r="G12" s="252" t="s">
        <v>1301</v>
      </c>
      <c r="H12" s="68" t="s">
        <v>1302</v>
      </c>
      <c r="I12" s="68" t="s">
        <v>1303</v>
      </c>
      <c r="J12" s="68" t="s">
        <v>5</v>
      </c>
      <c r="K12" s="68">
        <v>1</v>
      </c>
      <c r="L12" s="68" t="s">
        <v>1312</v>
      </c>
      <c r="M12" s="68" t="s">
        <v>1313</v>
      </c>
      <c r="N12" s="68" t="s">
        <v>1265</v>
      </c>
      <c r="O12" s="68">
        <v>57.11</v>
      </c>
      <c r="P12" s="68" t="s">
        <v>1271</v>
      </c>
      <c r="Q12" s="68" t="s">
        <v>1306</v>
      </c>
      <c r="R12" s="68" t="s">
        <v>179</v>
      </c>
      <c r="S12" s="68" t="s">
        <v>1307</v>
      </c>
      <c r="T12" s="68" t="s">
        <v>1314</v>
      </c>
      <c r="U12" s="469" t="s">
        <v>1315</v>
      </c>
      <c r="X12" s="250" t="s">
        <v>1316</v>
      </c>
    </row>
    <row r="13" spans="1:24" s="251" customFormat="1" ht="45.65" customHeight="1">
      <c r="A13" s="68">
        <v>3</v>
      </c>
      <c r="B13" s="468" t="s">
        <v>1317</v>
      </c>
      <c r="C13" s="68" t="s">
        <v>1318</v>
      </c>
      <c r="D13" s="68" t="s">
        <v>1319</v>
      </c>
      <c r="E13" s="68"/>
      <c r="F13" s="68" t="s">
        <v>1300</v>
      </c>
      <c r="G13" s="252" t="s">
        <v>1301</v>
      </c>
      <c r="H13" s="68" t="s">
        <v>1302</v>
      </c>
      <c r="I13" s="68" t="s">
        <v>1303</v>
      </c>
      <c r="J13" s="68" t="s">
        <v>5</v>
      </c>
      <c r="K13" s="68">
        <v>1</v>
      </c>
      <c r="L13" s="68" t="s">
        <v>1320</v>
      </c>
      <c r="M13" s="68" t="s">
        <v>1321</v>
      </c>
      <c r="N13" s="68" t="s">
        <v>1265</v>
      </c>
      <c r="O13" s="68">
        <v>35</v>
      </c>
      <c r="P13" s="68" t="s">
        <v>1271</v>
      </c>
      <c r="Q13" s="68" t="s">
        <v>1306</v>
      </c>
      <c r="R13" s="68" t="s">
        <v>179</v>
      </c>
      <c r="S13" s="68" t="s">
        <v>1307</v>
      </c>
      <c r="T13" s="68" t="s">
        <v>1308</v>
      </c>
      <c r="U13" s="67" t="s">
        <v>1322</v>
      </c>
    </row>
    <row r="14" spans="1:24" ht="12.65" customHeight="1">
      <c r="A14" s="68">
        <v>4</v>
      </c>
      <c r="B14" s="468" t="s">
        <v>1323</v>
      </c>
      <c r="C14" s="68" t="s">
        <v>1324</v>
      </c>
      <c r="D14" s="68" t="s">
        <v>1325</v>
      </c>
      <c r="E14" s="68"/>
      <c r="F14" s="68" t="s">
        <v>1300</v>
      </c>
      <c r="G14" s="252" t="s">
        <v>1301</v>
      </c>
      <c r="H14" s="68" t="s">
        <v>1302</v>
      </c>
      <c r="I14" s="68" t="s">
        <v>1303</v>
      </c>
      <c r="J14" s="68" t="s">
        <v>5</v>
      </c>
      <c r="K14" s="68">
        <v>1</v>
      </c>
      <c r="L14" s="68" t="s">
        <v>1326</v>
      </c>
      <c r="M14" s="68" t="s">
        <v>1327</v>
      </c>
      <c r="N14" s="68" t="s">
        <v>1265</v>
      </c>
      <c r="O14" s="68">
        <v>64.72</v>
      </c>
      <c r="P14" s="68" t="s">
        <v>1271</v>
      </c>
      <c r="Q14" s="68" t="s">
        <v>1306</v>
      </c>
      <c r="R14" s="68" t="s">
        <v>179</v>
      </c>
      <c r="S14" s="68" t="s">
        <v>1307</v>
      </c>
      <c r="T14" s="68" t="s">
        <v>1308</v>
      </c>
      <c r="U14" s="67" t="s">
        <v>1328</v>
      </c>
    </row>
    <row r="15" spans="1:24" ht="12.65" customHeight="1">
      <c r="A15" s="68">
        <v>5</v>
      </c>
      <c r="B15" s="468" t="s">
        <v>1329</v>
      </c>
      <c r="C15" s="68" t="s">
        <v>1330</v>
      </c>
      <c r="D15" s="470" t="s">
        <v>1331</v>
      </c>
      <c r="E15" s="68"/>
      <c r="F15" s="68" t="s">
        <v>1300</v>
      </c>
      <c r="G15" s="252" t="s">
        <v>1301</v>
      </c>
      <c r="H15" s="68" t="s">
        <v>1302</v>
      </c>
      <c r="I15" s="68" t="s">
        <v>1303</v>
      </c>
      <c r="J15" s="68" t="s">
        <v>5</v>
      </c>
      <c r="K15" s="68">
        <v>1</v>
      </c>
      <c r="L15" s="68" t="s">
        <v>1332</v>
      </c>
      <c r="M15" s="68" t="s">
        <v>1333</v>
      </c>
      <c r="N15" s="68" t="s">
        <v>1265</v>
      </c>
      <c r="O15" s="68">
        <v>41.18</v>
      </c>
      <c r="P15" s="68" t="s">
        <v>1271</v>
      </c>
      <c r="Q15" s="68" t="s">
        <v>1306</v>
      </c>
      <c r="R15" s="68" t="s">
        <v>179</v>
      </c>
      <c r="S15" s="68" t="s">
        <v>1334</v>
      </c>
      <c r="T15" s="68" t="s">
        <v>1314</v>
      </c>
      <c r="U15" s="67"/>
    </row>
    <row r="16" spans="1:24" ht="50">
      <c r="A16" s="68">
        <v>7</v>
      </c>
      <c r="B16" s="67" t="s">
        <v>1335</v>
      </c>
      <c r="C16" s="468" t="s">
        <v>1336</v>
      </c>
      <c r="D16" s="471" t="s">
        <v>1337</v>
      </c>
      <c r="E16" s="68"/>
      <c r="F16" s="68" t="s">
        <v>1300</v>
      </c>
      <c r="G16" s="252" t="s">
        <v>1301</v>
      </c>
      <c r="H16" s="68" t="s">
        <v>1302</v>
      </c>
      <c r="I16" s="68" t="s">
        <v>1303</v>
      </c>
      <c r="J16" s="68" t="s">
        <v>5</v>
      </c>
      <c r="K16" s="68">
        <v>4</v>
      </c>
      <c r="L16" s="68" t="s">
        <v>1338</v>
      </c>
      <c r="M16" s="68"/>
      <c r="N16" s="68" t="s">
        <v>1265</v>
      </c>
      <c r="O16" s="468">
        <f>25+24.8+17.71+5.99</f>
        <v>73.499999999999986</v>
      </c>
      <c r="P16" s="68" t="s">
        <v>1271</v>
      </c>
      <c r="Q16" s="68" t="s">
        <v>1306</v>
      </c>
      <c r="R16" s="250" t="s">
        <v>179</v>
      </c>
      <c r="S16" s="68" t="s">
        <v>1307</v>
      </c>
      <c r="T16" s="68" t="s">
        <v>1339</v>
      </c>
      <c r="U16" s="67"/>
    </row>
    <row r="17" spans="1:21" ht="37.5">
      <c r="A17" s="68"/>
      <c r="B17" s="468"/>
      <c r="C17" s="472"/>
      <c r="D17" s="471"/>
      <c r="E17" s="68"/>
      <c r="F17" s="68"/>
      <c r="G17" s="252"/>
      <c r="H17" s="68"/>
      <c r="I17" s="68"/>
      <c r="J17" s="68"/>
      <c r="K17" s="68"/>
      <c r="L17" s="473" t="s">
        <v>1340</v>
      </c>
      <c r="M17" s="473" t="s">
        <v>1341</v>
      </c>
      <c r="N17" s="473" t="s">
        <v>1265</v>
      </c>
      <c r="O17" s="473"/>
      <c r="P17" s="473" t="s">
        <v>1271</v>
      </c>
      <c r="Q17" s="473" t="s">
        <v>1306</v>
      </c>
      <c r="R17" s="474" t="s">
        <v>179</v>
      </c>
      <c r="S17" s="473" t="s">
        <v>1307</v>
      </c>
      <c r="T17" s="473" t="s">
        <v>1339</v>
      </c>
      <c r="U17" s="67" t="s">
        <v>1322</v>
      </c>
    </row>
    <row r="18" spans="1:21" ht="37.5">
      <c r="A18" s="68"/>
      <c r="B18" s="468"/>
      <c r="C18" s="472"/>
      <c r="D18" s="471"/>
      <c r="E18" s="68"/>
      <c r="F18" s="68"/>
      <c r="G18" s="252"/>
      <c r="H18" s="68"/>
      <c r="I18" s="68"/>
      <c r="J18" s="68"/>
      <c r="K18" s="68"/>
      <c r="L18" s="473" t="s">
        <v>1342</v>
      </c>
      <c r="M18" s="473" t="s">
        <v>1343</v>
      </c>
      <c r="N18" s="473" t="s">
        <v>1265</v>
      </c>
      <c r="O18" s="473"/>
      <c r="P18" s="473" t="s">
        <v>1271</v>
      </c>
      <c r="Q18" s="473" t="s">
        <v>1306</v>
      </c>
      <c r="R18" s="474" t="s">
        <v>179</v>
      </c>
      <c r="S18" s="473" t="s">
        <v>1307</v>
      </c>
      <c r="T18" s="473" t="s">
        <v>1339</v>
      </c>
      <c r="U18" s="67"/>
    </row>
    <row r="19" spans="1:21" ht="37.5">
      <c r="A19" s="68"/>
      <c r="B19" s="468"/>
      <c r="C19" s="472"/>
      <c r="D19" s="471"/>
      <c r="E19" s="68"/>
      <c r="F19" s="68"/>
      <c r="G19" s="252"/>
      <c r="H19" s="68"/>
      <c r="I19" s="68"/>
      <c r="J19" s="68"/>
      <c r="K19" s="68"/>
      <c r="L19" s="473" t="s">
        <v>1344</v>
      </c>
      <c r="M19" s="473" t="s">
        <v>1345</v>
      </c>
      <c r="N19" s="473" t="s">
        <v>1265</v>
      </c>
      <c r="O19" s="473"/>
      <c r="P19" s="473" t="s">
        <v>1271</v>
      </c>
      <c r="Q19" s="473" t="s">
        <v>1306</v>
      </c>
      <c r="R19" s="474" t="s">
        <v>179</v>
      </c>
      <c r="S19" s="473" t="s">
        <v>1307</v>
      </c>
      <c r="T19" s="473" t="s">
        <v>1339</v>
      </c>
      <c r="U19" s="67" t="s">
        <v>1322</v>
      </c>
    </row>
    <row r="20" spans="1:21" ht="37.5">
      <c r="A20" s="68"/>
      <c r="B20" s="468"/>
      <c r="C20" s="472"/>
      <c r="D20" s="471"/>
      <c r="E20" s="68"/>
      <c r="F20" s="68"/>
      <c r="G20" s="252"/>
      <c r="H20" s="68"/>
      <c r="I20" s="68"/>
      <c r="J20" s="68"/>
      <c r="K20" s="68"/>
      <c r="L20" s="473" t="s">
        <v>1346</v>
      </c>
      <c r="M20" s="473" t="s">
        <v>1347</v>
      </c>
      <c r="N20" s="473" t="s">
        <v>1265</v>
      </c>
      <c r="O20" s="473"/>
      <c r="P20" s="473" t="s">
        <v>1271</v>
      </c>
      <c r="Q20" s="473" t="s">
        <v>1306</v>
      </c>
      <c r="R20" s="474" t="s">
        <v>179</v>
      </c>
      <c r="S20" s="473" t="s">
        <v>1307</v>
      </c>
      <c r="T20" s="473" t="s">
        <v>1339</v>
      </c>
      <c r="U20" s="67"/>
    </row>
    <row r="21" spans="1:21" ht="25">
      <c r="A21" s="68"/>
      <c r="B21" s="468"/>
      <c r="C21" s="472"/>
      <c r="D21" s="471"/>
      <c r="E21" s="68"/>
      <c r="F21" s="68"/>
      <c r="G21" s="252"/>
      <c r="H21" s="68"/>
      <c r="I21" s="68"/>
      <c r="J21" s="68"/>
      <c r="K21" s="68"/>
      <c r="L21" s="473" t="s">
        <v>1348</v>
      </c>
      <c r="M21" s="473"/>
      <c r="N21" s="473"/>
      <c r="O21" s="473"/>
      <c r="P21" s="473"/>
      <c r="Q21" s="473"/>
      <c r="R21" s="474"/>
      <c r="S21" s="473"/>
      <c r="T21" s="473"/>
      <c r="U21" s="67"/>
    </row>
    <row r="22" spans="1:21" ht="50">
      <c r="A22" s="68"/>
      <c r="B22" s="468" t="s">
        <v>1349</v>
      </c>
      <c r="C22" s="616" t="s">
        <v>1350</v>
      </c>
      <c r="D22" s="617">
        <v>45717</v>
      </c>
      <c r="E22" s="68"/>
      <c r="F22" s="68" t="s">
        <v>1300</v>
      </c>
      <c r="G22" s="252" t="s">
        <v>1301</v>
      </c>
      <c r="H22" s="68" t="s">
        <v>1302</v>
      </c>
      <c r="I22" s="68" t="s">
        <v>1303</v>
      </c>
      <c r="J22" s="68" t="s">
        <v>5</v>
      </c>
      <c r="K22" s="68"/>
      <c r="L22" s="618" t="s">
        <v>1351</v>
      </c>
      <c r="M22" s="473"/>
      <c r="N22" s="473"/>
      <c r="O22" s="473">
        <v>7.61</v>
      </c>
      <c r="P22" s="473"/>
      <c r="Q22" s="473"/>
      <c r="R22" s="474"/>
      <c r="S22" s="473"/>
      <c r="T22" s="473"/>
      <c r="U22" s="67"/>
    </row>
    <row r="23" spans="1:21" ht="50">
      <c r="A23" s="68">
        <v>8</v>
      </c>
      <c r="B23" s="67" t="s">
        <v>1352</v>
      </c>
      <c r="C23" s="468" t="s">
        <v>1353</v>
      </c>
      <c r="D23" s="471" t="s">
        <v>1337</v>
      </c>
      <c r="E23" s="68"/>
      <c r="F23" s="68" t="s">
        <v>1300</v>
      </c>
      <c r="G23" s="252" t="s">
        <v>1301</v>
      </c>
      <c r="H23" s="68" t="s">
        <v>1302</v>
      </c>
      <c r="I23" s="68" t="s">
        <v>1303</v>
      </c>
      <c r="J23" s="68" t="s">
        <v>5</v>
      </c>
      <c r="K23" s="68">
        <v>10</v>
      </c>
      <c r="L23" s="68" t="s">
        <v>1354</v>
      </c>
      <c r="M23" s="68"/>
      <c r="N23" s="68" t="s">
        <v>1265</v>
      </c>
      <c r="O23" s="468">
        <v>101.85</v>
      </c>
      <c r="P23" s="68" t="s">
        <v>1271</v>
      </c>
      <c r="Q23" s="68" t="s">
        <v>1306</v>
      </c>
      <c r="R23" s="250" t="s">
        <v>179</v>
      </c>
      <c r="S23" s="68" t="s">
        <v>1307</v>
      </c>
      <c r="T23" s="68" t="s">
        <v>1339</v>
      </c>
      <c r="U23" s="67"/>
    </row>
    <row r="24" spans="1:21" ht="37.5">
      <c r="A24" s="68"/>
      <c r="B24" s="468"/>
      <c r="C24" s="475"/>
      <c r="D24" s="471"/>
      <c r="E24" s="68"/>
      <c r="F24" s="68"/>
      <c r="G24" s="252"/>
      <c r="H24" s="68"/>
      <c r="I24" s="68"/>
      <c r="J24" s="68"/>
      <c r="K24" s="68"/>
      <c r="L24" s="473" t="s">
        <v>1355</v>
      </c>
      <c r="M24" s="473" t="s">
        <v>1356</v>
      </c>
      <c r="N24" s="473" t="s">
        <v>1265</v>
      </c>
      <c r="O24" s="473"/>
      <c r="P24" s="473" t="s">
        <v>1271</v>
      </c>
      <c r="Q24" s="473" t="s">
        <v>1306</v>
      </c>
      <c r="R24" s="474" t="s">
        <v>179</v>
      </c>
      <c r="S24" s="473" t="s">
        <v>1307</v>
      </c>
      <c r="T24" s="473" t="s">
        <v>1339</v>
      </c>
      <c r="U24" s="67"/>
    </row>
    <row r="25" spans="1:21" ht="37.5">
      <c r="A25" s="68"/>
      <c r="B25" s="468"/>
      <c r="C25" s="476"/>
      <c r="D25" s="471"/>
      <c r="E25" s="68"/>
      <c r="F25" s="68"/>
      <c r="G25" s="252"/>
      <c r="H25" s="68"/>
      <c r="I25" s="68"/>
      <c r="J25" s="68"/>
      <c r="K25" s="68"/>
      <c r="L25" s="473" t="s">
        <v>1357</v>
      </c>
      <c r="M25" s="473" t="s">
        <v>1358</v>
      </c>
      <c r="N25" s="473" t="s">
        <v>1265</v>
      </c>
      <c r="O25" s="473"/>
      <c r="P25" s="473" t="s">
        <v>1271</v>
      </c>
      <c r="Q25" s="473" t="s">
        <v>1306</v>
      </c>
      <c r="R25" s="474" t="s">
        <v>179</v>
      </c>
      <c r="S25" s="473" t="s">
        <v>1307</v>
      </c>
      <c r="T25" s="473" t="s">
        <v>1339</v>
      </c>
      <c r="U25" s="67"/>
    </row>
    <row r="26" spans="1:21" ht="37.5">
      <c r="A26" s="68"/>
      <c r="B26" s="468"/>
      <c r="C26" s="475"/>
      <c r="D26" s="471"/>
      <c r="E26" s="68"/>
      <c r="F26" s="68"/>
      <c r="G26" s="252"/>
      <c r="H26" s="68"/>
      <c r="I26" s="68"/>
      <c r="J26" s="68"/>
      <c r="K26" s="68"/>
      <c r="L26" s="473" t="s">
        <v>1359</v>
      </c>
      <c r="M26" s="473" t="s">
        <v>1360</v>
      </c>
      <c r="N26" s="473" t="s">
        <v>1265</v>
      </c>
      <c r="O26" s="473"/>
      <c r="P26" s="473" t="s">
        <v>1271</v>
      </c>
      <c r="Q26" s="473" t="s">
        <v>1306</v>
      </c>
      <c r="R26" s="474" t="s">
        <v>179</v>
      </c>
      <c r="S26" s="473" t="s">
        <v>1307</v>
      </c>
      <c r="T26" s="473" t="s">
        <v>1339</v>
      </c>
      <c r="U26" s="67"/>
    </row>
    <row r="27" spans="1:21" ht="37.5">
      <c r="A27" s="68"/>
      <c r="B27" s="468"/>
      <c r="C27" s="476"/>
      <c r="D27" s="471"/>
      <c r="E27" s="68"/>
      <c r="F27" s="68"/>
      <c r="G27" s="252"/>
      <c r="H27" s="68"/>
      <c r="I27" s="68"/>
      <c r="J27" s="68"/>
      <c r="K27" s="68"/>
      <c r="L27" s="473" t="s">
        <v>1361</v>
      </c>
      <c r="M27" s="473" t="s">
        <v>1362</v>
      </c>
      <c r="N27" s="473" t="s">
        <v>1265</v>
      </c>
      <c r="O27" s="473"/>
      <c r="P27" s="473" t="s">
        <v>1271</v>
      </c>
      <c r="Q27" s="473" t="s">
        <v>1306</v>
      </c>
      <c r="R27" s="474" t="s">
        <v>179</v>
      </c>
      <c r="S27" s="473" t="s">
        <v>1307</v>
      </c>
      <c r="T27" s="473" t="s">
        <v>1339</v>
      </c>
      <c r="U27" s="67"/>
    </row>
    <row r="28" spans="1:21" ht="37.5">
      <c r="A28" s="68"/>
      <c r="B28" s="468"/>
      <c r="C28" s="476"/>
      <c r="D28" s="471"/>
      <c r="E28" s="68"/>
      <c r="F28" s="68"/>
      <c r="G28" s="252"/>
      <c r="H28" s="68"/>
      <c r="I28" s="68"/>
      <c r="J28" s="68"/>
      <c r="K28" s="68"/>
      <c r="L28" s="473" t="s">
        <v>1363</v>
      </c>
      <c r="M28" s="473" t="s">
        <v>1364</v>
      </c>
      <c r="N28" s="473" t="s">
        <v>1265</v>
      </c>
      <c r="O28" s="473"/>
      <c r="P28" s="473" t="s">
        <v>1271</v>
      </c>
      <c r="Q28" s="473" t="s">
        <v>1306</v>
      </c>
      <c r="R28" s="474" t="s">
        <v>179</v>
      </c>
      <c r="S28" s="473" t="s">
        <v>1307</v>
      </c>
      <c r="T28" s="473" t="s">
        <v>1339</v>
      </c>
      <c r="U28" s="67"/>
    </row>
    <row r="29" spans="1:21" ht="37.5">
      <c r="A29" s="68"/>
      <c r="B29" s="468"/>
      <c r="C29" s="477"/>
      <c r="D29" s="471"/>
      <c r="E29" s="68"/>
      <c r="F29" s="68"/>
      <c r="G29" s="252"/>
      <c r="H29" s="68"/>
      <c r="I29" s="68"/>
      <c r="J29" s="68"/>
      <c r="K29" s="68"/>
      <c r="L29" s="473" t="s">
        <v>1365</v>
      </c>
      <c r="M29" s="473" t="s">
        <v>1366</v>
      </c>
      <c r="N29" s="473" t="s">
        <v>1265</v>
      </c>
      <c r="O29" s="473"/>
      <c r="P29" s="473" t="s">
        <v>1271</v>
      </c>
      <c r="Q29" s="473" t="s">
        <v>1306</v>
      </c>
      <c r="R29" s="474" t="s">
        <v>179</v>
      </c>
      <c r="S29" s="473" t="s">
        <v>1307</v>
      </c>
      <c r="T29" s="473" t="s">
        <v>1339</v>
      </c>
      <c r="U29" s="67"/>
    </row>
    <row r="30" spans="1:21" ht="37.5">
      <c r="A30" s="68"/>
      <c r="B30" s="468"/>
      <c r="C30" s="476"/>
      <c r="D30" s="471"/>
      <c r="E30" s="68"/>
      <c r="F30" s="68"/>
      <c r="G30" s="252"/>
      <c r="H30" s="68"/>
      <c r="I30" s="68"/>
      <c r="J30" s="68"/>
      <c r="K30" s="68"/>
      <c r="L30" s="473" t="s">
        <v>1367</v>
      </c>
      <c r="M30" s="473" t="s">
        <v>1368</v>
      </c>
      <c r="N30" s="473" t="s">
        <v>1265</v>
      </c>
      <c r="O30" s="473"/>
      <c r="P30" s="473" t="s">
        <v>1271</v>
      </c>
      <c r="Q30" s="473" t="s">
        <v>1306</v>
      </c>
      <c r="R30" s="474" t="s">
        <v>179</v>
      </c>
      <c r="S30" s="473" t="s">
        <v>1307</v>
      </c>
      <c r="T30" s="473" t="s">
        <v>1339</v>
      </c>
      <c r="U30" s="67"/>
    </row>
    <row r="31" spans="1:21" ht="37.5">
      <c r="A31" s="68"/>
      <c r="B31" s="468"/>
      <c r="C31" s="472"/>
      <c r="D31" s="471"/>
      <c r="E31" s="68"/>
      <c r="F31" s="68"/>
      <c r="G31" s="252"/>
      <c r="H31" s="68"/>
      <c r="I31" s="68"/>
      <c r="J31" s="68"/>
      <c r="K31" s="68"/>
      <c r="L31" s="473" t="s">
        <v>1369</v>
      </c>
      <c r="M31" s="473" t="s">
        <v>1370</v>
      </c>
      <c r="N31" s="473" t="s">
        <v>1265</v>
      </c>
      <c r="O31" s="473"/>
      <c r="P31" s="473" t="s">
        <v>1271</v>
      </c>
      <c r="Q31" s="473" t="s">
        <v>1306</v>
      </c>
      <c r="R31" s="474" t="s">
        <v>179</v>
      </c>
      <c r="S31" s="473" t="s">
        <v>1307</v>
      </c>
      <c r="T31" s="473" t="s">
        <v>1339</v>
      </c>
      <c r="U31" s="67"/>
    </row>
    <row r="32" spans="1:21" ht="37.5">
      <c r="A32" s="68"/>
      <c r="B32" s="468"/>
      <c r="C32" s="476"/>
      <c r="D32" s="471"/>
      <c r="E32" s="68"/>
      <c r="F32" s="68"/>
      <c r="G32" s="252"/>
      <c r="H32" s="68"/>
      <c r="I32" s="68"/>
      <c r="J32" s="68"/>
      <c r="K32" s="68"/>
      <c r="L32" s="473" t="s">
        <v>1371</v>
      </c>
      <c r="M32" s="473" t="s">
        <v>1372</v>
      </c>
      <c r="N32" s="473" t="s">
        <v>1265</v>
      </c>
      <c r="O32" s="473"/>
      <c r="P32" s="473" t="s">
        <v>1271</v>
      </c>
      <c r="Q32" s="473" t="s">
        <v>1306</v>
      </c>
      <c r="R32" s="474" t="s">
        <v>179</v>
      </c>
      <c r="S32" s="473" t="s">
        <v>1307</v>
      </c>
      <c r="T32" s="473" t="s">
        <v>1339</v>
      </c>
      <c r="U32" s="67"/>
    </row>
    <row r="33" spans="1:21" ht="37.5">
      <c r="A33" s="68"/>
      <c r="B33" s="468"/>
      <c r="C33" s="476"/>
      <c r="D33" s="471"/>
      <c r="E33" s="68"/>
      <c r="F33" s="68"/>
      <c r="G33" s="252"/>
      <c r="H33" s="68"/>
      <c r="I33" s="68"/>
      <c r="J33" s="68"/>
      <c r="K33" s="68"/>
      <c r="L33" s="473" t="s">
        <v>1373</v>
      </c>
      <c r="M33" s="473" t="s">
        <v>1374</v>
      </c>
      <c r="N33" s="473" t="s">
        <v>1265</v>
      </c>
      <c r="O33" s="473"/>
      <c r="P33" s="473" t="s">
        <v>1271</v>
      </c>
      <c r="Q33" s="473" t="s">
        <v>1306</v>
      </c>
      <c r="R33" s="474" t="s">
        <v>179</v>
      </c>
      <c r="S33" s="473" t="s">
        <v>1307</v>
      </c>
      <c r="T33" s="473" t="s">
        <v>1339</v>
      </c>
      <c r="U33" s="67"/>
    </row>
    <row r="34" spans="1:21" ht="50">
      <c r="A34" s="68">
        <v>9</v>
      </c>
      <c r="B34" s="67" t="s">
        <v>1375</v>
      </c>
      <c r="C34" s="468" t="s">
        <v>1376</v>
      </c>
      <c r="D34" s="471" t="s">
        <v>1337</v>
      </c>
      <c r="E34" s="68"/>
      <c r="F34" s="68" t="s">
        <v>1300</v>
      </c>
      <c r="G34" s="252" t="s">
        <v>1301</v>
      </c>
      <c r="H34" s="68" t="s">
        <v>1302</v>
      </c>
      <c r="I34" s="68" t="s">
        <v>1303</v>
      </c>
      <c r="J34" s="68" t="s">
        <v>5</v>
      </c>
      <c r="K34" s="68">
        <v>4</v>
      </c>
      <c r="L34" s="68" t="s">
        <v>1377</v>
      </c>
      <c r="M34" s="68"/>
      <c r="N34" s="68" t="s">
        <v>1265</v>
      </c>
      <c r="O34" s="468">
        <v>82.3</v>
      </c>
      <c r="P34" s="68" t="s">
        <v>1271</v>
      </c>
      <c r="Q34" s="68" t="s">
        <v>1306</v>
      </c>
      <c r="R34" s="250" t="s">
        <v>179</v>
      </c>
      <c r="S34" s="68" t="s">
        <v>1307</v>
      </c>
      <c r="T34" s="68" t="s">
        <v>1339</v>
      </c>
      <c r="U34" s="67"/>
    </row>
    <row r="35" spans="1:21" ht="37.5">
      <c r="A35" s="68"/>
      <c r="B35" s="468"/>
      <c r="C35" s="476"/>
      <c r="D35" s="471"/>
      <c r="E35" s="68"/>
      <c r="F35" s="68"/>
      <c r="G35" s="252"/>
      <c r="H35" s="68"/>
      <c r="I35" s="68"/>
      <c r="J35" s="68"/>
      <c r="K35" s="68"/>
      <c r="L35" s="473" t="s">
        <v>1378</v>
      </c>
      <c r="M35" s="473" t="s">
        <v>1379</v>
      </c>
      <c r="N35" s="473" t="s">
        <v>1265</v>
      </c>
      <c r="O35" s="473"/>
      <c r="P35" s="473" t="s">
        <v>1271</v>
      </c>
      <c r="Q35" s="473" t="s">
        <v>1306</v>
      </c>
      <c r="R35" s="474" t="s">
        <v>179</v>
      </c>
      <c r="S35" s="473" t="s">
        <v>1307</v>
      </c>
      <c r="T35" s="473" t="s">
        <v>1339</v>
      </c>
      <c r="U35" s="67"/>
    </row>
    <row r="36" spans="1:21" ht="37.5">
      <c r="A36" s="68"/>
      <c r="B36" s="468"/>
      <c r="C36" s="476"/>
      <c r="D36" s="471"/>
      <c r="E36" s="68"/>
      <c r="F36" s="68"/>
      <c r="G36" s="252"/>
      <c r="H36" s="68"/>
      <c r="I36" s="68"/>
      <c r="J36" s="68"/>
      <c r="K36" s="68"/>
      <c r="L36" s="473" t="s">
        <v>1380</v>
      </c>
      <c r="M36" s="473" t="s">
        <v>1381</v>
      </c>
      <c r="N36" s="473" t="s">
        <v>1265</v>
      </c>
      <c r="O36" s="473"/>
      <c r="P36" s="473" t="s">
        <v>1271</v>
      </c>
      <c r="Q36" s="473" t="s">
        <v>1306</v>
      </c>
      <c r="R36" s="474" t="s">
        <v>179</v>
      </c>
      <c r="S36" s="473" t="s">
        <v>1307</v>
      </c>
      <c r="T36" s="473" t="s">
        <v>1339</v>
      </c>
      <c r="U36" s="67" t="s">
        <v>1322</v>
      </c>
    </row>
    <row r="37" spans="1:21" ht="37.5">
      <c r="A37" s="68"/>
      <c r="B37" s="468"/>
      <c r="C37" s="476"/>
      <c r="D37" s="471"/>
      <c r="E37" s="68"/>
      <c r="F37" s="68"/>
      <c r="G37" s="252"/>
      <c r="H37" s="68"/>
      <c r="I37" s="68"/>
      <c r="J37" s="68"/>
      <c r="K37" s="68"/>
      <c r="L37" s="473" t="s">
        <v>1382</v>
      </c>
      <c r="M37" s="473" t="s">
        <v>1383</v>
      </c>
      <c r="N37" s="473" t="s">
        <v>1265</v>
      </c>
      <c r="O37" s="473"/>
      <c r="P37" s="473" t="s">
        <v>1271</v>
      </c>
      <c r="Q37" s="473" t="s">
        <v>1306</v>
      </c>
      <c r="R37" s="474" t="s">
        <v>179</v>
      </c>
      <c r="S37" s="473" t="s">
        <v>1307</v>
      </c>
      <c r="T37" s="473" t="s">
        <v>1339</v>
      </c>
      <c r="U37" s="67"/>
    </row>
    <row r="38" spans="1:21" ht="37.5">
      <c r="A38" s="68"/>
      <c r="B38" s="468"/>
      <c r="C38" s="476"/>
      <c r="D38" s="471"/>
      <c r="E38" s="68"/>
      <c r="F38" s="68"/>
      <c r="G38" s="252"/>
      <c r="H38" s="68"/>
      <c r="I38" s="68"/>
      <c r="J38" s="68"/>
      <c r="K38" s="68"/>
      <c r="L38" s="473" t="s">
        <v>1384</v>
      </c>
      <c r="M38" s="473" t="s">
        <v>1385</v>
      </c>
      <c r="N38" s="473" t="s">
        <v>1265</v>
      </c>
      <c r="O38" s="473"/>
      <c r="P38" s="473" t="s">
        <v>1271</v>
      </c>
      <c r="Q38" s="473" t="s">
        <v>1306</v>
      </c>
      <c r="R38" s="474" t="s">
        <v>179</v>
      </c>
      <c r="S38" s="473" t="s">
        <v>1307</v>
      </c>
      <c r="T38" s="473" t="s">
        <v>1339</v>
      </c>
      <c r="U38" s="67" t="s">
        <v>1322</v>
      </c>
    </row>
    <row r="39" spans="1:21" ht="25">
      <c r="A39" s="68"/>
      <c r="B39" s="468"/>
      <c r="C39" s="476"/>
      <c r="D39" s="471"/>
      <c r="E39" s="68"/>
      <c r="F39" s="68"/>
      <c r="G39" s="252"/>
      <c r="H39" s="68"/>
      <c r="I39" s="68"/>
      <c r="J39" s="68"/>
      <c r="K39" s="68"/>
      <c r="L39" s="473" t="s">
        <v>1348</v>
      </c>
      <c r="M39" s="473"/>
      <c r="N39" s="473" t="s">
        <v>1265</v>
      </c>
      <c r="O39" s="473"/>
      <c r="P39" s="473" t="s">
        <v>1271</v>
      </c>
      <c r="Q39" s="473"/>
      <c r="R39" s="474"/>
      <c r="S39" s="473"/>
      <c r="T39" s="473"/>
      <c r="U39" s="67" t="s">
        <v>1322</v>
      </c>
    </row>
    <row r="40" spans="1:21">
      <c r="A40" s="68">
        <v>7</v>
      </c>
      <c r="B40" s="468"/>
      <c r="C40" s="68"/>
      <c r="D40" s="68"/>
      <c r="E40" s="68"/>
      <c r="F40" s="68"/>
      <c r="G40" s="252"/>
      <c r="H40" s="68"/>
      <c r="I40" s="68"/>
      <c r="J40" s="68"/>
      <c r="K40" s="68"/>
      <c r="L40" s="68" t="s">
        <v>495</v>
      </c>
      <c r="M40" s="68"/>
      <c r="N40" s="68"/>
      <c r="O40" s="68">
        <f>SUM(O11:O38)</f>
        <v>486.77000000000004</v>
      </c>
      <c r="P40" s="68"/>
      <c r="Q40" s="68"/>
      <c r="R40" s="250"/>
      <c r="S40" s="68"/>
      <c r="T40" s="68"/>
      <c r="U40" s="67"/>
    </row>
    <row r="41" spans="1:21">
      <c r="A41" s="68">
        <v>8</v>
      </c>
      <c r="B41" s="468"/>
      <c r="C41" s="68"/>
      <c r="D41" s="68"/>
      <c r="E41" s="68"/>
      <c r="F41" s="68"/>
      <c r="G41" s="252"/>
      <c r="H41" s="68"/>
      <c r="I41" s="68"/>
      <c r="J41" s="68"/>
      <c r="K41" s="68"/>
      <c r="L41" s="68"/>
      <c r="M41" s="68"/>
      <c r="N41" s="68"/>
      <c r="O41" s="68"/>
      <c r="P41" s="68"/>
      <c r="Q41" s="68"/>
      <c r="R41" s="250"/>
      <c r="S41" s="68"/>
      <c r="T41" s="68"/>
      <c r="U41" s="67"/>
    </row>
    <row r="42" spans="1:21">
      <c r="A42" s="68">
        <v>9</v>
      </c>
      <c r="B42" s="468"/>
      <c r="C42" s="68"/>
      <c r="D42" s="68"/>
      <c r="E42" s="68"/>
      <c r="F42" s="68"/>
      <c r="G42" s="252"/>
      <c r="H42" s="68"/>
      <c r="I42" s="68"/>
      <c r="J42" s="68"/>
      <c r="K42" s="68"/>
      <c r="L42" s="68"/>
      <c r="M42" s="68"/>
      <c r="N42" s="68"/>
      <c r="O42" s="68"/>
      <c r="P42" s="68"/>
      <c r="Q42" s="68"/>
      <c r="R42" s="250"/>
      <c r="S42" s="68"/>
      <c r="T42" s="68"/>
      <c r="U42" s="67"/>
    </row>
    <row r="43" spans="1:21">
      <c r="A43" s="68">
        <v>10</v>
      </c>
      <c r="B43" s="468"/>
      <c r="C43" s="68"/>
      <c r="D43" s="68"/>
      <c r="E43" s="68"/>
      <c r="F43" s="68"/>
      <c r="G43" s="252"/>
      <c r="H43" s="68"/>
      <c r="I43" s="68"/>
      <c r="J43" s="68"/>
      <c r="K43" s="68"/>
      <c r="L43" s="68"/>
      <c r="M43" s="68"/>
      <c r="N43" s="68"/>
      <c r="O43" s="68"/>
      <c r="P43" s="68"/>
      <c r="Q43" s="68"/>
      <c r="R43" s="250"/>
      <c r="S43" s="68"/>
      <c r="T43" s="68"/>
      <c r="U43" s="67"/>
    </row>
    <row r="44" spans="1:21">
      <c r="A44" s="68">
        <v>11</v>
      </c>
      <c r="B44" s="468"/>
      <c r="C44" s="68"/>
      <c r="D44" s="68"/>
      <c r="E44" s="68"/>
      <c r="F44" s="68"/>
      <c r="G44" s="252"/>
      <c r="H44" s="68"/>
      <c r="I44" s="68"/>
      <c r="J44" s="68"/>
      <c r="K44" s="68"/>
      <c r="L44" s="68"/>
      <c r="M44" s="68"/>
      <c r="N44" s="68"/>
      <c r="O44" s="68"/>
      <c r="P44" s="68"/>
      <c r="Q44" s="68"/>
      <c r="R44" s="250"/>
      <c r="S44" s="68"/>
      <c r="T44" s="68"/>
      <c r="U44" s="67"/>
    </row>
    <row r="45" spans="1:21">
      <c r="A45" s="68">
        <v>17</v>
      </c>
      <c r="B45" s="468"/>
      <c r="C45" s="68"/>
      <c r="D45" s="68"/>
      <c r="E45" s="68"/>
      <c r="F45" s="68"/>
      <c r="G45" s="252"/>
      <c r="H45" s="68"/>
      <c r="I45" s="68"/>
      <c r="J45" s="68"/>
      <c r="K45" s="68"/>
      <c r="L45" s="68"/>
      <c r="M45" s="68"/>
      <c r="N45" s="68"/>
      <c r="O45" s="68"/>
      <c r="P45" s="68"/>
      <c r="Q45" s="68"/>
      <c r="R45" s="250"/>
      <c r="S45" s="68"/>
      <c r="T45" s="68"/>
      <c r="U45" s="67"/>
    </row>
    <row r="46" spans="1:21">
      <c r="A46" s="68">
        <v>18</v>
      </c>
      <c r="B46" s="468"/>
      <c r="C46" s="68"/>
      <c r="D46" s="68"/>
      <c r="E46" s="68"/>
      <c r="F46" s="68"/>
      <c r="G46" s="252"/>
      <c r="H46" s="68"/>
      <c r="I46" s="68"/>
      <c r="J46" s="68"/>
      <c r="K46" s="68"/>
      <c r="L46" s="68"/>
      <c r="M46" s="68"/>
      <c r="N46" s="68"/>
      <c r="O46" s="68"/>
      <c r="P46" s="68"/>
      <c r="Q46" s="68"/>
      <c r="R46" s="250"/>
      <c r="S46" s="68"/>
      <c r="T46" s="68"/>
      <c r="U46" s="67"/>
    </row>
    <row r="47" spans="1:21">
      <c r="A47" s="68">
        <v>19</v>
      </c>
      <c r="B47" s="468"/>
      <c r="C47" s="68"/>
      <c r="D47" s="68"/>
      <c r="E47" s="68"/>
      <c r="F47" s="68"/>
      <c r="G47" s="252"/>
      <c r="H47" s="68"/>
      <c r="I47" s="68"/>
      <c r="J47" s="68"/>
      <c r="K47" s="68"/>
      <c r="L47" s="68"/>
      <c r="M47" s="68"/>
      <c r="N47" s="68"/>
      <c r="O47" s="68"/>
      <c r="P47" s="68"/>
      <c r="Q47" s="68"/>
      <c r="R47" s="250"/>
      <c r="S47" s="68"/>
      <c r="T47" s="68"/>
      <c r="U47" s="67"/>
    </row>
    <row r="48" spans="1:21">
      <c r="A48" s="68">
        <v>20</v>
      </c>
      <c r="B48" s="468"/>
      <c r="C48" s="70"/>
      <c r="D48" s="68"/>
      <c r="E48" s="68"/>
      <c r="F48" s="68"/>
      <c r="G48" s="252"/>
      <c r="H48" s="68"/>
      <c r="I48" s="68"/>
      <c r="J48" s="68"/>
      <c r="K48" s="70"/>
      <c r="L48" s="68"/>
      <c r="M48" s="68"/>
      <c r="N48" s="68"/>
      <c r="O48" s="68"/>
      <c r="P48" s="68"/>
      <c r="Q48" s="68"/>
      <c r="R48" s="250"/>
      <c r="S48" s="68"/>
      <c r="T48" s="68"/>
      <c r="U48" s="67"/>
    </row>
    <row r="49" spans="1:21">
      <c r="A49" s="70" t="s">
        <v>1386</v>
      </c>
      <c r="R49" s="250"/>
    </row>
    <row r="51" spans="1:21">
      <c r="A51" s="665" t="s">
        <v>1387</v>
      </c>
      <c r="B51" s="665"/>
      <c r="C51" s="665"/>
      <c r="D51" s="665"/>
      <c r="E51" s="665"/>
      <c r="F51" s="665"/>
      <c r="G51" s="665"/>
      <c r="H51" s="665"/>
      <c r="I51" s="665"/>
      <c r="J51" s="665"/>
      <c r="K51" s="665"/>
      <c r="L51" s="665"/>
      <c r="M51" s="665"/>
      <c r="N51" s="665"/>
      <c r="O51" s="665"/>
      <c r="P51" s="665"/>
      <c r="Q51" s="665"/>
      <c r="R51" s="665"/>
      <c r="S51" s="665"/>
      <c r="T51" s="665"/>
      <c r="U51" s="665"/>
    </row>
    <row r="52" spans="1:21" ht="50">
      <c r="A52" s="68">
        <v>5</v>
      </c>
      <c r="B52" s="67" t="s">
        <v>1388</v>
      </c>
      <c r="C52" s="68" t="s">
        <v>1389</v>
      </c>
      <c r="D52" s="68" t="s">
        <v>1390</v>
      </c>
      <c r="E52" s="68"/>
      <c r="F52" s="68" t="s">
        <v>1300</v>
      </c>
      <c r="G52" s="252" t="s">
        <v>1301</v>
      </c>
      <c r="H52" s="68" t="s">
        <v>1302</v>
      </c>
      <c r="I52" s="68" t="s">
        <v>1303</v>
      </c>
      <c r="J52" s="68" t="s">
        <v>5</v>
      </c>
      <c r="K52" s="68">
        <v>1</v>
      </c>
      <c r="L52" s="68" t="s">
        <v>1391</v>
      </c>
      <c r="M52" s="68" t="s">
        <v>1392</v>
      </c>
      <c r="N52" s="68" t="s">
        <v>1265</v>
      </c>
      <c r="O52" s="68">
        <v>77.64</v>
      </c>
      <c r="P52" s="68" t="s">
        <v>1271</v>
      </c>
      <c r="Q52" s="68" t="s">
        <v>1306</v>
      </c>
      <c r="R52" s="68" t="s">
        <v>179</v>
      </c>
      <c r="S52" s="68" t="s">
        <v>1307</v>
      </c>
      <c r="T52" s="68" t="s">
        <v>1314</v>
      </c>
      <c r="U52" s="67"/>
    </row>
    <row r="53" spans="1:21" ht="50">
      <c r="A53" s="68">
        <v>6</v>
      </c>
      <c r="B53" s="67" t="s">
        <v>1393</v>
      </c>
      <c r="C53" s="68" t="s">
        <v>1389</v>
      </c>
      <c r="D53" s="68" t="s">
        <v>1390</v>
      </c>
      <c r="E53" s="68"/>
      <c r="F53" s="68" t="s">
        <v>1300</v>
      </c>
      <c r="G53" s="252" t="s">
        <v>1301</v>
      </c>
      <c r="H53" s="68" t="s">
        <v>1302</v>
      </c>
      <c r="I53" s="68" t="s">
        <v>1303</v>
      </c>
      <c r="J53" s="68" t="s">
        <v>5</v>
      </c>
      <c r="K53" s="68">
        <v>1</v>
      </c>
      <c r="L53" s="68" t="s">
        <v>1394</v>
      </c>
      <c r="M53" s="68" t="s">
        <v>1333</v>
      </c>
      <c r="N53" s="68" t="s">
        <v>1265</v>
      </c>
      <c r="O53" s="68">
        <v>16.78</v>
      </c>
      <c r="P53" s="68" t="s">
        <v>1271</v>
      </c>
      <c r="Q53" s="68" t="s">
        <v>1306</v>
      </c>
      <c r="R53" s="68" t="s">
        <v>179</v>
      </c>
      <c r="S53" s="68" t="s">
        <v>1307</v>
      </c>
      <c r="T53" s="68" t="s">
        <v>1314</v>
      </c>
      <c r="U53" s="67" t="s">
        <v>1328</v>
      </c>
    </row>
    <row r="54" spans="1:21" ht="50">
      <c r="A54" s="68">
        <v>7</v>
      </c>
      <c r="B54" s="67" t="s">
        <v>1395</v>
      </c>
      <c r="C54" s="68" t="s">
        <v>1389</v>
      </c>
      <c r="D54" s="68" t="s">
        <v>1390</v>
      </c>
      <c r="E54" s="68"/>
      <c r="F54" s="68" t="s">
        <v>1300</v>
      </c>
      <c r="G54" s="252" t="s">
        <v>1301</v>
      </c>
      <c r="H54" s="68" t="s">
        <v>1302</v>
      </c>
      <c r="I54" s="68" t="s">
        <v>1303</v>
      </c>
      <c r="J54" s="68" t="s">
        <v>5</v>
      </c>
      <c r="K54" s="68">
        <v>1</v>
      </c>
      <c r="L54" s="68" t="s">
        <v>1396</v>
      </c>
      <c r="M54" s="68" t="s">
        <v>1397</v>
      </c>
      <c r="N54" s="68" t="s">
        <v>1265</v>
      </c>
      <c r="O54" s="68">
        <v>15.67</v>
      </c>
      <c r="P54" s="68" t="s">
        <v>1271</v>
      </c>
      <c r="Q54" s="68" t="s">
        <v>1306</v>
      </c>
      <c r="R54" s="68" t="s">
        <v>179</v>
      </c>
      <c r="S54" s="68" t="s">
        <v>1307</v>
      </c>
      <c r="T54" s="68" t="s">
        <v>1314</v>
      </c>
      <c r="U54" s="67" t="s">
        <v>1328</v>
      </c>
    </row>
    <row r="55" spans="1:21" ht="50">
      <c r="A55" s="68">
        <v>8</v>
      </c>
      <c r="B55" s="67" t="s">
        <v>1398</v>
      </c>
      <c r="C55" s="68" t="s">
        <v>1389</v>
      </c>
      <c r="D55" s="68" t="s">
        <v>1390</v>
      </c>
      <c r="E55" s="68"/>
      <c r="F55" s="68" t="s">
        <v>1300</v>
      </c>
      <c r="G55" s="252" t="s">
        <v>1301</v>
      </c>
      <c r="H55" s="68" t="s">
        <v>1302</v>
      </c>
      <c r="I55" s="68" t="s">
        <v>1303</v>
      </c>
      <c r="J55" s="68" t="s">
        <v>5</v>
      </c>
      <c r="K55" s="68">
        <v>1</v>
      </c>
      <c r="L55" s="478" t="s">
        <v>1399</v>
      </c>
      <c r="M55" s="478" t="s">
        <v>1400</v>
      </c>
      <c r="N55" s="478" t="s">
        <v>1265</v>
      </c>
      <c r="O55" s="478">
        <v>39.299999999999997</v>
      </c>
      <c r="P55" s="478" t="s">
        <v>1271</v>
      </c>
      <c r="Q55" s="478" t="s">
        <v>1306</v>
      </c>
      <c r="R55" s="478" t="s">
        <v>179</v>
      </c>
      <c r="S55" s="478" t="s">
        <v>1307</v>
      </c>
      <c r="T55" s="478" t="s">
        <v>1314</v>
      </c>
      <c r="U55" s="67"/>
    </row>
    <row r="56" spans="1:21" ht="50">
      <c r="A56" s="68">
        <v>9</v>
      </c>
      <c r="B56" s="67" t="s">
        <v>1401</v>
      </c>
      <c r="C56" s="68" t="s">
        <v>1389</v>
      </c>
      <c r="D56" s="68" t="s">
        <v>1402</v>
      </c>
      <c r="E56" s="68"/>
      <c r="F56" s="68" t="s">
        <v>1300</v>
      </c>
      <c r="G56" s="252" t="s">
        <v>1301</v>
      </c>
      <c r="H56" s="68" t="s">
        <v>1302</v>
      </c>
      <c r="I56" s="68" t="s">
        <v>1303</v>
      </c>
      <c r="J56" s="68" t="s">
        <v>5</v>
      </c>
      <c r="K56" s="68">
        <v>1</v>
      </c>
      <c r="L56" s="68" t="s">
        <v>1403</v>
      </c>
      <c r="M56" s="68" t="s">
        <v>1404</v>
      </c>
      <c r="N56" s="68" t="s">
        <v>1265</v>
      </c>
      <c r="O56" s="68">
        <v>45.44</v>
      </c>
      <c r="P56" s="68" t="s">
        <v>1271</v>
      </c>
      <c r="Q56" s="68" t="s">
        <v>1306</v>
      </c>
      <c r="R56" s="478" t="s">
        <v>179</v>
      </c>
      <c r="S56" s="68" t="s">
        <v>1307</v>
      </c>
      <c r="T56" s="68" t="s">
        <v>1339</v>
      </c>
      <c r="U56" s="67"/>
    </row>
    <row r="57" spans="1:21" ht="50">
      <c r="A57" s="68">
        <v>10</v>
      </c>
      <c r="B57" s="67" t="s">
        <v>1405</v>
      </c>
      <c r="C57" s="68" t="s">
        <v>1389</v>
      </c>
      <c r="D57" s="68" t="s">
        <v>1406</v>
      </c>
      <c r="E57" s="68"/>
      <c r="F57" s="68" t="s">
        <v>1300</v>
      </c>
      <c r="G57" s="252" t="s">
        <v>1301</v>
      </c>
      <c r="H57" s="68" t="s">
        <v>1302</v>
      </c>
      <c r="I57" s="68" t="s">
        <v>1303</v>
      </c>
      <c r="J57" s="68" t="s">
        <v>5</v>
      </c>
      <c r="K57" s="68">
        <v>1</v>
      </c>
      <c r="L57" s="68" t="s">
        <v>1407</v>
      </c>
      <c r="M57" s="68" t="s">
        <v>1408</v>
      </c>
      <c r="N57" s="68" t="s">
        <v>1265</v>
      </c>
      <c r="O57" s="68">
        <v>39.93</v>
      </c>
      <c r="P57" s="68" t="s">
        <v>1271</v>
      </c>
      <c r="Q57" s="68" t="s">
        <v>1306</v>
      </c>
      <c r="R57" s="478" t="s">
        <v>179</v>
      </c>
      <c r="S57" s="68" t="s">
        <v>1307</v>
      </c>
      <c r="T57" s="68" t="s">
        <v>1314</v>
      </c>
      <c r="U57" s="67"/>
    </row>
    <row r="58" spans="1:21" ht="50">
      <c r="A58" s="68">
        <v>11</v>
      </c>
      <c r="B58" s="67" t="s">
        <v>1409</v>
      </c>
      <c r="C58" s="68" t="s">
        <v>1389</v>
      </c>
      <c r="D58" s="68" t="s">
        <v>1402</v>
      </c>
      <c r="E58" s="68"/>
      <c r="F58" s="68" t="s">
        <v>1300</v>
      </c>
      <c r="G58" s="252" t="s">
        <v>1301</v>
      </c>
      <c r="H58" s="68" t="s">
        <v>1302</v>
      </c>
      <c r="I58" s="68" t="s">
        <v>1303</v>
      </c>
      <c r="J58" s="68" t="s">
        <v>5</v>
      </c>
      <c r="K58" s="68">
        <v>1</v>
      </c>
      <c r="L58" s="68" t="s">
        <v>1410</v>
      </c>
      <c r="M58" s="68" t="s">
        <v>1411</v>
      </c>
      <c r="N58" s="68" t="s">
        <v>1265</v>
      </c>
      <c r="O58" s="68">
        <v>24.32</v>
      </c>
      <c r="P58" s="68" t="s">
        <v>1271</v>
      </c>
      <c r="Q58" s="68" t="s">
        <v>1306</v>
      </c>
      <c r="R58" s="478" t="s">
        <v>179</v>
      </c>
      <c r="S58" s="68" t="s">
        <v>1307</v>
      </c>
      <c r="T58" s="68" t="s">
        <v>1314</v>
      </c>
      <c r="U58" s="67"/>
    </row>
    <row r="59" spans="1:21" ht="12.65" customHeight="1">
      <c r="A59" s="68">
        <v>6</v>
      </c>
      <c r="B59" s="468" t="s">
        <v>1412</v>
      </c>
      <c r="C59" s="68" t="s">
        <v>1413</v>
      </c>
      <c r="D59" s="470">
        <v>44958</v>
      </c>
      <c r="E59" s="470">
        <v>45862</v>
      </c>
      <c r="F59" s="68" t="s">
        <v>1300</v>
      </c>
      <c r="G59" s="252" t="s">
        <v>1301</v>
      </c>
      <c r="H59" s="68" t="s">
        <v>1302</v>
      </c>
      <c r="I59" s="68" t="s">
        <v>1303</v>
      </c>
      <c r="J59" s="68" t="s">
        <v>5</v>
      </c>
      <c r="K59" s="68">
        <v>1</v>
      </c>
      <c r="L59" s="68" t="s">
        <v>1414</v>
      </c>
      <c r="M59" s="68" t="s">
        <v>1415</v>
      </c>
      <c r="N59" s="68" t="s">
        <v>1265</v>
      </c>
      <c r="O59" s="68">
        <v>74.31</v>
      </c>
      <c r="P59" s="68" t="s">
        <v>1271</v>
      </c>
      <c r="Q59" s="68" t="s">
        <v>1306</v>
      </c>
      <c r="R59" s="250" t="s">
        <v>179</v>
      </c>
      <c r="S59" s="68" t="s">
        <v>1334</v>
      </c>
      <c r="T59" s="68" t="s">
        <v>1339</v>
      </c>
      <c r="U59" s="67" t="s">
        <v>161</v>
      </c>
    </row>
  </sheetData>
  <autoFilter ref="A2:K2" xr:uid="{7B9210B5-1412-454A-A3D7-23CCBF3E6585}"/>
  <mergeCells count="2">
    <mergeCell ref="F9:J9"/>
    <mergeCell ref="A51:U51"/>
  </mergeCells>
  <phoneticPr fontId="6" type="noConversion"/>
  <dataValidations count="6">
    <dataValidation type="list" allowBlank="1" showInputMessage="1" showErrorMessage="1" sqref="R56:R59 R15:R49" xr:uid="{93D41302-2D11-4929-83BB-B56CB1C47C37}">
      <formula1>$X$10:$X$12</formula1>
    </dataValidation>
    <dataValidation type="list" allowBlank="1" showInputMessage="1" showErrorMessage="1" sqref="N56:N59 N15:N47" xr:uid="{EC3279F2-9BB3-428E-A795-C2DC4E87ECA9}">
      <formula1>$X$1:$X$3</formula1>
    </dataValidation>
    <dataValidation type="list" allowBlank="1" showInputMessage="1" showErrorMessage="1" sqref="P56:P59 P15:P47" xr:uid="{C069149D-8806-4F00-8BFA-08AA5D5E6410}">
      <formula1>$V$2:$V$5</formula1>
    </dataValidation>
    <dataValidation type="list" allowBlank="1" showInputMessage="1" showErrorMessage="1" sqref="R11:R14 R52:R55" xr:uid="{87EE8CF3-1B9E-45F8-A681-B804E59EE8B5}">
      <formula1>$AA$10:$AA$10</formula1>
    </dataValidation>
    <dataValidation type="list" allowBlank="1" showInputMessage="1" showErrorMessage="1" sqref="N11:N14 N52:N55" xr:uid="{02FB4984-2B75-4247-BE4C-579EBAE6F9DE}">
      <formula1>$AA$1:$AA$3</formula1>
    </dataValidation>
    <dataValidation type="list" allowBlank="1" showInputMessage="1" showErrorMessage="1" sqref="P11:P14 P52:P55" xr:uid="{706F6D9F-947B-4EC6-BFA7-0E7F196360BE}">
      <formula1>$Y$2:$Y$5</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DFE76-4A63-43E6-89B7-21F27B745E15}">
  <dimension ref="A1:K100"/>
  <sheetViews>
    <sheetView workbookViewId="0"/>
  </sheetViews>
  <sheetFormatPr defaultRowHeight="14"/>
  <cols>
    <col min="1" max="1" width="57.54296875" style="492" customWidth="1"/>
    <col min="2" max="2" width="5.1796875" style="492" customWidth="1"/>
    <col min="3" max="3" width="22.54296875" style="492" customWidth="1"/>
    <col min="4" max="4" width="40" style="492" customWidth="1"/>
    <col min="5" max="7" width="12" style="492" customWidth="1"/>
    <col min="8" max="8" width="11" style="492" customWidth="1"/>
    <col min="9" max="10" width="12" style="556" customWidth="1"/>
    <col min="11" max="11" width="5.453125" style="492" customWidth="1"/>
  </cols>
  <sheetData>
    <row r="1" spans="1:11">
      <c r="B1" s="493"/>
      <c r="C1" s="494" t="s">
        <v>1416</v>
      </c>
      <c r="D1" s="493"/>
      <c r="E1" s="493"/>
      <c r="F1" s="493"/>
      <c r="G1" s="493"/>
      <c r="H1" s="493"/>
      <c r="I1" s="495"/>
      <c r="J1" s="495"/>
      <c r="K1" s="493"/>
    </row>
    <row r="2" spans="1:11" ht="18">
      <c r="A2" s="496" t="s">
        <v>1417</v>
      </c>
      <c r="B2" s="666" t="s">
        <v>1418</v>
      </c>
      <c r="C2" s="666"/>
      <c r="D2" s="666"/>
      <c r="E2" s="497"/>
      <c r="F2" s="497"/>
      <c r="G2" s="497"/>
      <c r="H2" s="497"/>
      <c r="I2" s="497"/>
      <c r="J2" s="497"/>
      <c r="K2" s="498"/>
    </row>
    <row r="3" spans="1:11" ht="18">
      <c r="A3" s="496" t="s">
        <v>1419</v>
      </c>
      <c r="B3" s="666"/>
      <c r="C3" s="666"/>
      <c r="D3" s="666"/>
      <c r="E3" s="497"/>
      <c r="F3" s="497"/>
      <c r="G3" s="497"/>
      <c r="H3" s="497"/>
      <c r="I3" s="497"/>
      <c r="J3" s="497"/>
      <c r="K3" s="498"/>
    </row>
    <row r="4" spans="1:11" ht="18">
      <c r="A4" s="496" t="s">
        <v>1420</v>
      </c>
      <c r="B4" s="667"/>
      <c r="C4" s="667"/>
      <c r="D4" s="667"/>
      <c r="E4" s="499"/>
      <c r="F4" s="499"/>
      <c r="G4" s="499"/>
      <c r="H4" s="499"/>
      <c r="I4" s="499"/>
      <c r="J4" s="499"/>
      <c r="K4" s="500"/>
    </row>
    <row r="5" spans="1:11">
      <c r="A5" s="501" t="s">
        <v>1421</v>
      </c>
      <c r="B5" s="502"/>
      <c r="C5" s="668" t="s">
        <v>1422</v>
      </c>
      <c r="D5" s="668"/>
      <c r="E5" s="668"/>
      <c r="F5" s="668"/>
      <c r="G5" s="668"/>
      <c r="H5" s="668"/>
      <c r="I5" s="668"/>
      <c r="J5" s="583"/>
      <c r="K5" s="502"/>
    </row>
    <row r="6" spans="1:11">
      <c r="A6" s="503"/>
      <c r="B6" s="504"/>
      <c r="C6" s="504"/>
      <c r="D6" s="505"/>
      <c r="E6" s="504"/>
      <c r="F6" s="504"/>
      <c r="G6" s="504"/>
      <c r="H6" s="504"/>
      <c r="I6" s="506"/>
      <c r="J6" s="506"/>
      <c r="K6" s="504"/>
    </row>
    <row r="7" spans="1:11">
      <c r="A7" s="669" t="s">
        <v>1423</v>
      </c>
      <c r="B7" s="507"/>
      <c r="C7" s="507" t="s">
        <v>1424</v>
      </c>
      <c r="D7" s="507"/>
      <c r="E7" s="507"/>
      <c r="F7" s="507"/>
      <c r="G7" s="507"/>
      <c r="H7" s="507"/>
      <c r="I7" s="507"/>
      <c r="J7" s="507"/>
      <c r="K7" s="507"/>
    </row>
    <row r="8" spans="1:11">
      <c r="A8" s="669"/>
      <c r="B8" s="506"/>
      <c r="C8" s="506"/>
      <c r="D8" s="506"/>
      <c r="E8" s="506"/>
      <c r="F8" s="506"/>
      <c r="G8" s="506"/>
      <c r="H8" s="506"/>
      <c r="I8" s="506"/>
      <c r="J8" s="506"/>
      <c r="K8" s="506"/>
    </row>
    <row r="9" spans="1:11">
      <c r="A9" s="669"/>
      <c r="B9" s="504"/>
      <c r="C9" s="670" t="s">
        <v>1425</v>
      </c>
      <c r="D9" s="671"/>
      <c r="E9" s="671"/>
      <c r="F9" s="671"/>
      <c r="G9" s="671"/>
      <c r="H9" s="508"/>
      <c r="I9" s="508"/>
      <c r="J9" s="508"/>
      <c r="K9" s="504"/>
    </row>
    <row r="10" spans="1:11">
      <c r="A10" s="669"/>
      <c r="B10" s="504"/>
      <c r="C10" s="672" t="s">
        <v>1426</v>
      </c>
      <c r="D10" s="673" t="s">
        <v>1427</v>
      </c>
      <c r="E10" s="675" t="s">
        <v>262</v>
      </c>
      <c r="F10" s="677" t="s">
        <v>1428</v>
      </c>
      <c r="G10" s="678"/>
      <c r="H10" s="506"/>
      <c r="I10" s="509"/>
      <c r="J10" s="509"/>
      <c r="K10" s="506"/>
    </row>
    <row r="11" spans="1:11" ht="26">
      <c r="A11" s="669"/>
      <c r="B11" s="504"/>
      <c r="C11" s="672"/>
      <c r="D11" s="674"/>
      <c r="E11" s="676"/>
      <c r="F11" s="585" t="s">
        <v>1429</v>
      </c>
      <c r="G11" s="585" t="s">
        <v>1430</v>
      </c>
      <c r="H11" s="506"/>
      <c r="I11" s="510"/>
      <c r="J11" s="509"/>
      <c r="K11" s="506"/>
    </row>
    <row r="12" spans="1:11">
      <c r="A12" s="669"/>
      <c r="B12" s="504"/>
      <c r="C12" s="672"/>
      <c r="D12" s="511" t="s">
        <v>1431</v>
      </c>
      <c r="E12" s="512" t="s">
        <v>495</v>
      </c>
      <c r="F12" s="512"/>
      <c r="G12" s="512"/>
      <c r="H12" s="506"/>
      <c r="I12" s="509"/>
      <c r="J12" s="509"/>
      <c r="K12" s="506"/>
    </row>
    <row r="13" spans="1:11">
      <c r="A13" s="669"/>
      <c r="B13" s="504"/>
      <c r="C13" s="672"/>
      <c r="D13" s="511" t="s">
        <v>1432</v>
      </c>
      <c r="E13" s="512"/>
      <c r="F13" s="512"/>
      <c r="G13" s="512"/>
      <c r="H13" s="506"/>
      <c r="I13" s="509"/>
      <c r="J13" s="509"/>
      <c r="K13" s="506"/>
    </row>
    <row r="14" spans="1:11">
      <c r="A14" s="669"/>
      <c r="B14" s="504"/>
      <c r="C14" s="672"/>
      <c r="D14" s="511" t="s">
        <v>1433</v>
      </c>
      <c r="E14" s="512"/>
      <c r="F14" s="512"/>
      <c r="G14" s="512"/>
      <c r="H14" s="506"/>
      <c r="I14" s="509"/>
      <c r="J14" s="509"/>
      <c r="K14" s="506"/>
    </row>
    <row r="15" spans="1:11">
      <c r="A15" s="669"/>
      <c r="B15" s="504"/>
      <c r="C15" s="672"/>
      <c r="D15" s="511" t="s">
        <v>1434</v>
      </c>
      <c r="E15" s="512">
        <v>561.07000000000005</v>
      </c>
      <c r="F15" s="512">
        <v>10</v>
      </c>
      <c r="G15" s="512"/>
      <c r="H15" s="506"/>
      <c r="I15" s="509"/>
      <c r="J15" s="509"/>
      <c r="K15" s="506"/>
    </row>
    <row r="16" spans="1:11">
      <c r="A16" s="669"/>
      <c r="B16" s="504"/>
      <c r="C16" s="672"/>
      <c r="D16" s="584" t="s">
        <v>267</v>
      </c>
      <c r="E16" s="513">
        <f>SUM(E12:E15)</f>
        <v>561.07000000000005</v>
      </c>
      <c r="F16" s="514">
        <f>SUM(F12:G15)</f>
        <v>10</v>
      </c>
      <c r="G16" s="515"/>
      <c r="H16" s="506"/>
      <c r="I16" s="509"/>
      <c r="J16" s="509"/>
      <c r="K16" s="506"/>
    </row>
    <row r="17" spans="1:11">
      <c r="A17" s="669"/>
      <c r="B17" s="504"/>
      <c r="C17" s="509"/>
      <c r="D17" s="509"/>
      <c r="E17" s="509"/>
      <c r="F17" s="509"/>
      <c r="G17" s="509"/>
      <c r="H17" s="509"/>
      <c r="I17" s="509"/>
      <c r="J17" s="509"/>
      <c r="K17" s="506"/>
    </row>
    <row r="18" spans="1:11">
      <c r="A18" s="669"/>
      <c r="B18" s="504"/>
      <c r="C18" s="516" t="s">
        <v>1435</v>
      </c>
      <c r="D18" s="516" t="s">
        <v>1436</v>
      </c>
      <c r="E18" s="517" t="s">
        <v>20</v>
      </c>
      <c r="F18" s="517" t="s">
        <v>613</v>
      </c>
      <c r="G18" s="517" t="s">
        <v>30</v>
      </c>
      <c r="H18" s="517" t="s">
        <v>31</v>
      </c>
      <c r="I18" s="517" t="s">
        <v>32</v>
      </c>
      <c r="J18" s="517" t="s">
        <v>611</v>
      </c>
      <c r="K18" s="504"/>
    </row>
    <row r="19" spans="1:11">
      <c r="A19" s="669"/>
      <c r="B19" s="504"/>
      <c r="C19" s="518" t="s">
        <v>1437</v>
      </c>
      <c r="D19" s="511" t="s">
        <v>1438</v>
      </c>
      <c r="E19" s="513">
        <f>F40</f>
        <v>0</v>
      </c>
      <c r="F19" s="513">
        <f>G40</f>
        <v>0</v>
      </c>
      <c r="G19" s="513">
        <f>G40</f>
        <v>0</v>
      </c>
      <c r="H19" s="513">
        <f>G40</f>
        <v>0</v>
      </c>
      <c r="I19" s="513">
        <f>G40</f>
        <v>0</v>
      </c>
      <c r="J19" s="513">
        <f>H40</f>
        <v>0</v>
      </c>
      <c r="K19" s="504"/>
    </row>
    <row r="20" spans="1:11">
      <c r="A20" s="669"/>
      <c r="B20" s="504"/>
      <c r="C20" s="679" t="s">
        <v>110</v>
      </c>
      <c r="D20" s="511" t="s">
        <v>1438</v>
      </c>
      <c r="E20" s="513">
        <f>F81</f>
        <v>2</v>
      </c>
      <c r="F20" s="513">
        <f>G81</f>
        <v>3</v>
      </c>
      <c r="G20" s="513">
        <f>G81</f>
        <v>3</v>
      </c>
      <c r="H20" s="513">
        <f>G81</f>
        <v>3</v>
      </c>
      <c r="I20" s="513">
        <f>G81</f>
        <v>3</v>
      </c>
      <c r="J20" s="513">
        <f>H81</f>
        <v>3</v>
      </c>
      <c r="K20" s="504"/>
    </row>
    <row r="21" spans="1:11">
      <c r="A21" s="669"/>
      <c r="B21" s="504"/>
      <c r="C21" s="679"/>
      <c r="D21" s="511" t="s">
        <v>1439</v>
      </c>
      <c r="E21" s="513">
        <f>F89</f>
        <v>0</v>
      </c>
      <c r="F21" s="513">
        <f>G89</f>
        <v>0</v>
      </c>
      <c r="G21" s="513">
        <f>G89</f>
        <v>0</v>
      </c>
      <c r="H21" s="513">
        <f>G89</f>
        <v>0</v>
      </c>
      <c r="I21" s="513">
        <f>G89</f>
        <v>0</v>
      </c>
      <c r="J21" s="513">
        <f>H89</f>
        <v>0</v>
      </c>
      <c r="K21" s="504"/>
    </row>
    <row r="22" spans="1:11">
      <c r="A22" s="669"/>
      <c r="B22" s="504"/>
      <c r="C22" s="504"/>
      <c r="D22" s="504"/>
      <c r="E22" s="504"/>
      <c r="F22" s="504"/>
      <c r="G22" s="504"/>
      <c r="H22" s="504"/>
      <c r="I22" s="506"/>
      <c r="J22" s="506"/>
      <c r="K22" s="504"/>
    </row>
    <row r="23" spans="1:11">
      <c r="A23" s="669"/>
      <c r="B23" s="507"/>
      <c r="C23" s="680" t="s">
        <v>1440</v>
      </c>
      <c r="D23" s="680"/>
      <c r="E23" s="680"/>
      <c r="F23" s="680"/>
      <c r="G23" s="680"/>
      <c r="H23" s="680"/>
      <c r="I23" s="680"/>
      <c r="J23" s="586"/>
      <c r="K23" s="507"/>
    </row>
    <row r="24" spans="1:11">
      <c r="A24" s="669"/>
      <c r="B24" s="504"/>
      <c r="C24" s="504"/>
      <c r="D24" s="504"/>
      <c r="E24" s="504"/>
      <c r="F24" s="504"/>
      <c r="G24" s="504"/>
      <c r="H24" s="504"/>
      <c r="I24" s="506"/>
      <c r="J24" s="506"/>
      <c r="K24" s="504"/>
    </row>
    <row r="25" spans="1:11">
      <c r="A25" s="669"/>
      <c r="B25" s="504"/>
      <c r="C25" s="670" t="s">
        <v>1441</v>
      </c>
      <c r="D25" s="671"/>
      <c r="E25" s="671"/>
      <c r="F25" s="671"/>
      <c r="G25" s="671"/>
      <c r="H25" s="671"/>
      <c r="I25" s="506"/>
      <c r="J25" s="506"/>
      <c r="K25" s="504"/>
    </row>
    <row r="26" spans="1:11">
      <c r="A26" s="669"/>
      <c r="B26" s="504"/>
      <c r="C26" s="681" t="s">
        <v>1442</v>
      </c>
      <c r="D26" s="682"/>
      <c r="E26" s="683"/>
      <c r="F26" s="677" t="s">
        <v>1443</v>
      </c>
      <c r="G26" s="684"/>
      <c r="H26" s="678"/>
      <c r="I26" s="506"/>
      <c r="J26" s="506"/>
      <c r="K26" s="504"/>
    </row>
    <row r="27" spans="1:11">
      <c r="A27" s="669"/>
      <c r="B27" s="504"/>
      <c r="C27" s="519" t="s">
        <v>1444</v>
      </c>
      <c r="D27" s="519" t="s">
        <v>1445</v>
      </c>
      <c r="E27" s="519" t="s">
        <v>1446</v>
      </c>
      <c r="F27" s="519" t="s">
        <v>20</v>
      </c>
      <c r="G27" s="519" t="s">
        <v>1447</v>
      </c>
      <c r="H27" s="519" t="s">
        <v>611</v>
      </c>
      <c r="I27" s="506"/>
      <c r="J27" s="506"/>
      <c r="K27" s="504"/>
    </row>
    <row r="28" spans="1:11">
      <c r="A28" s="669"/>
      <c r="B28" s="504"/>
      <c r="C28" s="587" t="s">
        <v>604</v>
      </c>
      <c r="D28" s="587" t="s">
        <v>1448</v>
      </c>
      <c r="E28" s="520"/>
      <c r="F28" s="521">
        <f>ROUNDUP((0.8*SQRT(E28)),0)</f>
        <v>0</v>
      </c>
      <c r="G28" s="522"/>
      <c r="H28" s="522"/>
      <c r="I28" s="506"/>
      <c r="J28" s="506"/>
      <c r="K28" s="504"/>
    </row>
    <row r="29" spans="1:11">
      <c r="A29" s="669"/>
      <c r="B29" s="504"/>
      <c r="C29" s="523" t="s">
        <v>1449</v>
      </c>
      <c r="D29" s="523" t="s">
        <v>1450</v>
      </c>
      <c r="E29" s="512"/>
      <c r="F29" s="524">
        <f>ROUNDUP((0.8*SQRT(E29)),0)</f>
        <v>0</v>
      </c>
      <c r="G29" s="522"/>
      <c r="H29" s="522"/>
      <c r="I29" s="506"/>
      <c r="J29" s="506"/>
      <c r="K29" s="504"/>
    </row>
    <row r="30" spans="1:11" ht="14.5" thickBot="1">
      <c r="A30" s="669"/>
      <c r="B30" s="504"/>
      <c r="C30" s="525" t="s">
        <v>1451</v>
      </c>
      <c r="D30" s="525" t="s">
        <v>1452</v>
      </c>
      <c r="E30" s="526"/>
      <c r="F30" s="527" t="s">
        <v>324</v>
      </c>
      <c r="G30" s="528">
        <f>ROUNDUP((0.8*SQRT(E30)),0)</f>
        <v>0</v>
      </c>
      <c r="H30" s="528">
        <f>ROUNDUP((0.8*SQRT(E30)),0)</f>
        <v>0</v>
      </c>
      <c r="I30" s="506"/>
      <c r="J30" s="506"/>
      <c r="K30" s="504"/>
    </row>
    <row r="31" spans="1:11">
      <c r="A31" s="669"/>
      <c r="B31" s="504"/>
      <c r="C31" s="529" t="s">
        <v>1453</v>
      </c>
      <c r="D31" s="529" t="s">
        <v>1454</v>
      </c>
      <c r="E31" s="530"/>
      <c r="F31" s="531">
        <f>ROUNDUP((0.8*SQRT(E31)),0)</f>
        <v>0</v>
      </c>
      <c r="G31" s="532"/>
      <c r="H31" s="532"/>
      <c r="I31" s="506"/>
      <c r="J31" s="506"/>
      <c r="K31" s="504"/>
    </row>
    <row r="32" spans="1:11">
      <c r="A32" s="669"/>
      <c r="B32" s="504"/>
      <c r="C32" s="523" t="s">
        <v>1455</v>
      </c>
      <c r="D32" s="523" t="s">
        <v>1456</v>
      </c>
      <c r="E32" s="512"/>
      <c r="F32" s="524">
        <f>ROUNDUP((0.8*SQRT(E32)),0)</f>
        <v>0</v>
      </c>
      <c r="G32" s="522"/>
      <c r="H32" s="522"/>
      <c r="I32" s="506"/>
      <c r="J32" s="506"/>
      <c r="K32" s="504"/>
    </row>
    <row r="33" spans="1:11" ht="14.5" thickBot="1">
      <c r="A33" s="669"/>
      <c r="B33" s="504"/>
      <c r="C33" s="525" t="s">
        <v>1457</v>
      </c>
      <c r="D33" s="525" t="s">
        <v>1458</v>
      </c>
      <c r="E33" s="526"/>
      <c r="F33" s="527" t="s">
        <v>324</v>
      </c>
      <c r="G33" s="528">
        <f>ROUNDUP((0.8*SQRT(E33)),0)</f>
        <v>0</v>
      </c>
      <c r="H33" s="528">
        <f>ROUNDUP((0.8*SQRT(E33)),0)</f>
        <v>0</v>
      </c>
      <c r="I33" s="685"/>
      <c r="J33" s="685"/>
      <c r="K33" s="685"/>
    </row>
    <row r="34" spans="1:11">
      <c r="A34" s="669"/>
      <c r="B34" s="504"/>
      <c r="C34" s="529" t="s">
        <v>1459</v>
      </c>
      <c r="D34" s="529" t="s">
        <v>1460</v>
      </c>
      <c r="E34" s="530"/>
      <c r="F34" s="531">
        <f>ROUNDUP((0.8*SQRT(E34)),0)</f>
        <v>0</v>
      </c>
      <c r="G34" s="532"/>
      <c r="H34" s="532"/>
      <c r="I34" s="685"/>
      <c r="J34" s="685"/>
      <c r="K34" s="685"/>
    </row>
    <row r="35" spans="1:11">
      <c r="A35" s="669"/>
      <c r="B35" s="504"/>
      <c r="C35" s="523" t="s">
        <v>1461</v>
      </c>
      <c r="D35" s="523" t="s">
        <v>1462</v>
      </c>
      <c r="E35" s="512"/>
      <c r="F35" s="524">
        <f>ROUNDUP((0.8*SQRT(E35)),0)</f>
        <v>0</v>
      </c>
      <c r="G35" s="522"/>
      <c r="H35" s="522"/>
      <c r="I35" s="685"/>
      <c r="J35" s="685"/>
      <c r="K35" s="685"/>
    </row>
    <row r="36" spans="1:11" ht="14.5" thickBot="1">
      <c r="A36" s="669"/>
      <c r="B36" s="504"/>
      <c r="C36" s="525" t="s">
        <v>1463</v>
      </c>
      <c r="D36" s="525" t="s">
        <v>1464</v>
      </c>
      <c r="E36" s="526"/>
      <c r="F36" s="527" t="s">
        <v>324</v>
      </c>
      <c r="G36" s="528">
        <f>ROUNDUP((0.8*SQRT(E36)),0)</f>
        <v>0</v>
      </c>
      <c r="H36" s="528">
        <f>ROUNDUP((0.8*SQRT(E36)),0)</f>
        <v>0</v>
      </c>
      <c r="I36" s="506"/>
      <c r="J36" s="506"/>
      <c r="K36" s="504"/>
    </row>
    <row r="37" spans="1:11">
      <c r="A37" s="669"/>
      <c r="B37" s="504"/>
      <c r="C37" s="587" t="s">
        <v>1459</v>
      </c>
      <c r="D37" s="587" t="s">
        <v>1465</v>
      </c>
      <c r="E37" s="520"/>
      <c r="F37" s="521">
        <f>ROUNDUP((0.8*SQRT(E37)),0)</f>
        <v>0</v>
      </c>
      <c r="G37" s="522"/>
      <c r="H37" s="522"/>
      <c r="I37" s="506"/>
      <c r="J37" s="506"/>
      <c r="K37" s="504"/>
    </row>
    <row r="38" spans="1:11">
      <c r="A38" s="669"/>
      <c r="B38" s="504"/>
      <c r="C38" s="523" t="s">
        <v>1461</v>
      </c>
      <c r="D38" s="523" t="s">
        <v>1466</v>
      </c>
      <c r="E38" s="512"/>
      <c r="F38" s="524">
        <f>ROUNDUP((0.8*SQRT(E38)),0)</f>
        <v>0</v>
      </c>
      <c r="G38" s="522"/>
      <c r="H38" s="522"/>
      <c r="I38" s="506"/>
      <c r="J38" s="506"/>
      <c r="K38" s="504"/>
    </row>
    <row r="39" spans="1:11">
      <c r="A39" s="669"/>
      <c r="B39" s="504"/>
      <c r="C39" s="523" t="s">
        <v>1467</v>
      </c>
      <c r="D39" s="523" t="s">
        <v>1468</v>
      </c>
      <c r="E39" s="512"/>
      <c r="F39" s="533" t="s">
        <v>324</v>
      </c>
      <c r="G39" s="534">
        <f>ROUNDUP((0.8*SQRT(E39)),0)</f>
        <v>0</v>
      </c>
      <c r="H39" s="534">
        <f>ROUNDUP((0.8*SQRT(E39)),0)</f>
        <v>0</v>
      </c>
      <c r="I39" s="506"/>
      <c r="J39" s="506"/>
      <c r="K39" s="504"/>
    </row>
    <row r="40" spans="1:11">
      <c r="A40" s="669"/>
      <c r="B40" s="504"/>
      <c r="C40" s="504"/>
      <c r="D40" s="535" t="s">
        <v>1469</v>
      </c>
      <c r="E40" s="493">
        <f>SUM(E28:E39)</f>
        <v>0</v>
      </c>
      <c r="F40" s="536">
        <f>SUM(F28:F39)</f>
        <v>0</v>
      </c>
      <c r="G40" s="536"/>
      <c r="H40" s="536"/>
      <c r="I40" s="506"/>
      <c r="J40" s="506"/>
      <c r="K40" s="504"/>
    </row>
    <row r="41" spans="1:11">
      <c r="A41" s="669"/>
      <c r="B41" s="504"/>
      <c r="C41" s="504"/>
      <c r="D41" s="504"/>
      <c r="E41" s="504"/>
      <c r="F41" s="504"/>
      <c r="G41" s="504"/>
      <c r="H41" s="504"/>
      <c r="I41" s="506"/>
      <c r="J41" s="506"/>
      <c r="K41" s="504"/>
    </row>
    <row r="42" spans="1:11">
      <c r="A42" s="669"/>
      <c r="B42" s="507"/>
      <c r="C42" s="680" t="s">
        <v>1470</v>
      </c>
      <c r="D42" s="680"/>
      <c r="E42" s="680"/>
      <c r="F42" s="680"/>
      <c r="G42" s="680"/>
      <c r="H42" s="680"/>
      <c r="I42" s="680"/>
      <c r="J42" s="586"/>
      <c r="K42" s="507"/>
    </row>
    <row r="43" spans="1:11">
      <c r="A43" s="669"/>
      <c r="B43" s="504"/>
      <c r="C43" s="504"/>
      <c r="D43" s="504"/>
      <c r="E43" s="504"/>
      <c r="F43" s="504"/>
      <c r="G43" s="504"/>
      <c r="H43" s="504"/>
      <c r="I43" s="506"/>
      <c r="J43" s="506"/>
      <c r="K43" s="504"/>
    </row>
    <row r="44" spans="1:11">
      <c r="A44" s="669"/>
      <c r="B44" s="504"/>
      <c r="C44" s="670" t="s">
        <v>1471</v>
      </c>
      <c r="D44" s="671"/>
      <c r="E44" s="671"/>
      <c r="F44" s="671"/>
      <c r="G44" s="671"/>
      <c r="H44" s="671"/>
      <c r="I44" s="506"/>
      <c r="J44" s="506"/>
      <c r="K44" s="504"/>
    </row>
    <row r="45" spans="1:11">
      <c r="A45" s="669"/>
      <c r="B45" s="504"/>
      <c r="C45" s="681" t="s">
        <v>1472</v>
      </c>
      <c r="D45" s="682"/>
      <c r="E45" s="683"/>
      <c r="F45" s="677" t="s">
        <v>1443</v>
      </c>
      <c r="G45" s="684"/>
      <c r="H45" s="678"/>
      <c r="I45" s="506"/>
      <c r="J45" s="506"/>
      <c r="K45" s="686"/>
    </row>
    <row r="46" spans="1:11" ht="26">
      <c r="A46" s="669"/>
      <c r="B46" s="504"/>
      <c r="C46" s="519" t="s">
        <v>1473</v>
      </c>
      <c r="D46" s="519" t="s">
        <v>1445</v>
      </c>
      <c r="E46" s="519" t="s">
        <v>1474</v>
      </c>
      <c r="F46" s="519" t="s">
        <v>20</v>
      </c>
      <c r="G46" s="519" t="s">
        <v>1447</v>
      </c>
      <c r="H46" s="519" t="s">
        <v>611</v>
      </c>
      <c r="I46" s="506"/>
      <c r="J46" s="506"/>
      <c r="K46" s="686"/>
    </row>
    <row r="47" spans="1:11">
      <c r="A47" s="669"/>
      <c r="B47" s="504"/>
      <c r="C47" s="587" t="s">
        <v>604</v>
      </c>
      <c r="D47" s="587" t="s">
        <v>1448</v>
      </c>
      <c r="E47" s="520"/>
      <c r="F47" s="537">
        <f>E47</f>
        <v>0</v>
      </c>
      <c r="G47" s="537">
        <f>E47</f>
        <v>0</v>
      </c>
      <c r="H47" s="537">
        <f>E47</f>
        <v>0</v>
      </c>
      <c r="I47" s="538"/>
      <c r="J47" s="538"/>
      <c r="K47" s="504"/>
    </row>
    <row r="48" spans="1:11">
      <c r="A48" s="669"/>
      <c r="B48" s="504"/>
      <c r="C48" s="523" t="s">
        <v>1449</v>
      </c>
      <c r="D48" s="523" t="s">
        <v>1450</v>
      </c>
      <c r="E48" s="512"/>
      <c r="F48" s="513">
        <f>E48</f>
        <v>0</v>
      </c>
      <c r="G48" s="513">
        <f>E48</f>
        <v>0</v>
      </c>
      <c r="H48" s="539">
        <f>E48</f>
        <v>0</v>
      </c>
      <c r="I48" s="538"/>
      <c r="J48" s="538"/>
      <c r="K48" s="504"/>
    </row>
    <row r="49" spans="1:11" ht="14.5" thickBot="1">
      <c r="A49" s="669"/>
      <c r="B49" s="504"/>
      <c r="C49" s="525" t="s">
        <v>1451</v>
      </c>
      <c r="D49" s="525" t="s">
        <v>1452</v>
      </c>
      <c r="E49" s="526"/>
      <c r="F49" s="527" t="s">
        <v>324</v>
      </c>
      <c r="G49" s="540">
        <f>E49</f>
        <v>0</v>
      </c>
      <c r="H49" s="540">
        <f>E49</f>
        <v>0</v>
      </c>
      <c r="I49" s="506"/>
      <c r="J49" s="506"/>
      <c r="K49" s="686"/>
    </row>
    <row r="50" spans="1:11">
      <c r="A50" s="669"/>
      <c r="B50" s="504"/>
      <c r="C50" s="529" t="s">
        <v>1453</v>
      </c>
      <c r="D50" s="529" t="s">
        <v>1454</v>
      </c>
      <c r="E50" s="530"/>
      <c r="F50" s="541">
        <f>E50</f>
        <v>0</v>
      </c>
      <c r="G50" s="542">
        <f>ROUNDUP((0.5*E50),0)</f>
        <v>0</v>
      </c>
      <c r="H50" s="542">
        <f>ROUNDUP((0.5*E50),0)</f>
        <v>0</v>
      </c>
      <c r="I50" s="538"/>
      <c r="J50" s="538"/>
      <c r="K50" s="686"/>
    </row>
    <row r="51" spans="1:11">
      <c r="A51" s="669"/>
      <c r="B51" s="504"/>
      <c r="C51" s="523" t="s">
        <v>1455</v>
      </c>
      <c r="D51" s="523" t="s">
        <v>1456</v>
      </c>
      <c r="E51" s="512"/>
      <c r="F51" s="513">
        <f>E51</f>
        <v>0</v>
      </c>
      <c r="G51" s="539">
        <f>ROUNDUP((0.5*E51),0)</f>
        <v>0</v>
      </c>
      <c r="H51" s="539">
        <f>ROUNDUP((0.5*E51),0)</f>
        <v>0</v>
      </c>
      <c r="I51" s="506"/>
      <c r="J51" s="506"/>
      <c r="K51" s="686"/>
    </row>
    <row r="52" spans="1:11" ht="14.5" thickBot="1">
      <c r="A52" s="669"/>
      <c r="B52" s="504"/>
      <c r="C52" s="525" t="s">
        <v>1457</v>
      </c>
      <c r="D52" s="525" t="s">
        <v>1458</v>
      </c>
      <c r="E52" s="526"/>
      <c r="F52" s="527" t="s">
        <v>324</v>
      </c>
      <c r="G52" s="543">
        <f>E52</f>
        <v>0</v>
      </c>
      <c r="H52" s="540">
        <f>E52</f>
        <v>0</v>
      </c>
      <c r="I52" s="544"/>
      <c r="J52" s="544"/>
      <c r="K52" s="686"/>
    </row>
    <row r="53" spans="1:11">
      <c r="A53" s="669"/>
      <c r="B53" s="504"/>
      <c r="C53" s="529" t="s">
        <v>1475</v>
      </c>
      <c r="D53" s="529" t="s">
        <v>1460</v>
      </c>
      <c r="E53" s="530"/>
      <c r="F53" s="541">
        <f>ROUNDUP((0.8*SQRT(E53)),0)</f>
        <v>0</v>
      </c>
      <c r="G53" s="542">
        <f>ROUNDUP((0.6*SQRT(E53)),0)</f>
        <v>0</v>
      </c>
      <c r="H53" s="542">
        <f>ROUNDUP((0.6*SQRT(E53)),0)</f>
        <v>0</v>
      </c>
      <c r="I53" s="538"/>
      <c r="J53" s="538"/>
      <c r="K53" s="686"/>
    </row>
    <row r="54" spans="1:11">
      <c r="A54" s="669"/>
      <c r="B54" s="504"/>
      <c r="C54" s="523" t="s">
        <v>1461</v>
      </c>
      <c r="D54" s="523" t="s">
        <v>1462</v>
      </c>
      <c r="E54" s="512"/>
      <c r="F54" s="513">
        <f>ROUNDUP((0.8*SQRT(E54)),0)</f>
        <v>0</v>
      </c>
      <c r="G54" s="539">
        <f>ROUNDUP((0.6*SQRT(E54)),0)</f>
        <v>0</v>
      </c>
      <c r="H54" s="539">
        <f>ROUNDUP((0.6*SQRT(E54)),0)</f>
        <v>0</v>
      </c>
      <c r="I54" s="544"/>
      <c r="J54" s="544"/>
      <c r="K54" s="686"/>
    </row>
    <row r="55" spans="1:11" ht="14.5" thickBot="1">
      <c r="A55" s="669"/>
      <c r="B55" s="504"/>
      <c r="C55" s="525" t="s">
        <v>1463</v>
      </c>
      <c r="D55" s="525" t="s">
        <v>1464</v>
      </c>
      <c r="E55" s="526"/>
      <c r="F55" s="527" t="s">
        <v>324</v>
      </c>
      <c r="G55" s="540">
        <f>ROUNDUP((0.8*SQRT(E55)),0)</f>
        <v>0</v>
      </c>
      <c r="H55" s="540">
        <f>ROUNDUP((0.8*SQRT(E55)),0)</f>
        <v>0</v>
      </c>
      <c r="I55" s="506"/>
      <c r="J55" s="506"/>
      <c r="K55" s="504"/>
    </row>
    <row r="56" spans="1:11">
      <c r="A56" s="669"/>
      <c r="B56" s="504"/>
      <c r="C56" s="529" t="s">
        <v>1476</v>
      </c>
      <c r="D56" s="587" t="s">
        <v>1465</v>
      </c>
      <c r="E56" s="530">
        <v>1</v>
      </c>
      <c r="F56" s="541">
        <f>ROUNDUP((0.6*SQRT(E56)),0)</f>
        <v>1</v>
      </c>
      <c r="G56" s="542">
        <f>ROUNDUP((0.3*SQRT(E56)),0)</f>
        <v>1</v>
      </c>
      <c r="H56" s="542">
        <f>ROUNDUP((0.3*SQRT(E56)),0)</f>
        <v>1</v>
      </c>
      <c r="I56" s="538"/>
      <c r="J56" s="538"/>
      <c r="K56" s="504"/>
    </row>
    <row r="57" spans="1:11">
      <c r="A57" s="669"/>
      <c r="B57" s="504"/>
      <c r="C57" s="523" t="s">
        <v>1477</v>
      </c>
      <c r="D57" s="523" t="s">
        <v>1466</v>
      </c>
      <c r="E57" s="512"/>
      <c r="F57" s="513">
        <f>ROUNDUP((0.6*SQRT(E57)),0)</f>
        <v>0</v>
      </c>
      <c r="G57" s="539">
        <f>ROUNDUP((0.3*SQRT(E57)),0)</f>
        <v>0</v>
      </c>
      <c r="H57" s="539">
        <f>ROUNDUP((0.3*SQRT(E57)),0)</f>
        <v>0</v>
      </c>
      <c r="I57" s="687"/>
      <c r="J57" s="686"/>
      <c r="K57" s="686"/>
    </row>
    <row r="58" spans="1:11" ht="14.5" thickBot="1">
      <c r="A58" s="669"/>
      <c r="B58" s="504"/>
      <c r="C58" s="525" t="s">
        <v>1467</v>
      </c>
      <c r="D58" s="523" t="s">
        <v>1468</v>
      </c>
      <c r="E58" s="526">
        <v>1</v>
      </c>
      <c r="F58" s="527" t="s">
        <v>324</v>
      </c>
      <c r="G58" s="540">
        <f>ROUNDUP((0.6*SQRT(E58)),0)</f>
        <v>1</v>
      </c>
      <c r="H58" s="540">
        <f>ROUNDUP((0.6*SQRT(E58)),0)</f>
        <v>1</v>
      </c>
      <c r="I58" s="687"/>
      <c r="J58" s="686"/>
      <c r="K58" s="686"/>
    </row>
    <row r="59" spans="1:11">
      <c r="A59" s="669"/>
      <c r="B59" s="504"/>
      <c r="C59" s="688" t="s">
        <v>1478</v>
      </c>
      <c r="D59" s="545" t="s">
        <v>1479</v>
      </c>
      <c r="E59" s="520"/>
      <c r="F59" s="546" t="s">
        <v>324</v>
      </c>
      <c r="G59" s="547">
        <f>ROUNDUP((0.1*SQRT(E59)),0)</f>
        <v>0</v>
      </c>
      <c r="H59" s="547">
        <f>ROUNDUP((0.1*SQRT(E59)),0)</f>
        <v>0</v>
      </c>
      <c r="I59" s="687"/>
      <c r="J59" s="686"/>
      <c r="K59" s="686"/>
    </row>
    <row r="60" spans="1:11">
      <c r="A60" s="669"/>
      <c r="B60" s="504"/>
      <c r="C60" s="689"/>
      <c r="D60" s="548" t="s">
        <v>1480</v>
      </c>
      <c r="E60" s="512"/>
      <c r="F60" s="533" t="s">
        <v>324</v>
      </c>
      <c r="G60" s="539">
        <f>ROUNDUP((0.1*SQRT(E60)),0)</f>
        <v>0</v>
      </c>
      <c r="H60" s="539">
        <f>ROUNDUP((0.1*SQRT(E60)),0)</f>
        <v>0</v>
      </c>
      <c r="I60" s="687"/>
      <c r="J60" s="686"/>
      <c r="K60" s="686"/>
    </row>
    <row r="61" spans="1:11">
      <c r="A61" s="669"/>
      <c r="B61" s="504"/>
      <c r="C61" s="504"/>
      <c r="D61" s="549" t="s">
        <v>1481</v>
      </c>
      <c r="E61" s="550">
        <f>SUM(E47:E60)</f>
        <v>2</v>
      </c>
      <c r="F61" s="536">
        <f>SUM(F47:F58)</f>
        <v>1</v>
      </c>
      <c r="G61" s="536">
        <f>SUM(G47:G60)</f>
        <v>2</v>
      </c>
      <c r="H61" s="536">
        <f>SUM(H47:H60)</f>
        <v>2</v>
      </c>
      <c r="I61" s="687"/>
      <c r="J61" s="686"/>
      <c r="K61" s="686"/>
    </row>
    <row r="62" spans="1:11">
      <c r="A62" s="669"/>
      <c r="B62" s="504"/>
      <c r="C62" s="504"/>
      <c r="D62" s="504"/>
      <c r="E62" s="504"/>
      <c r="F62" s="504"/>
      <c r="G62" s="504"/>
      <c r="H62" s="504"/>
      <c r="I62" s="506"/>
      <c r="J62" s="506"/>
      <c r="K62" s="504"/>
    </row>
    <row r="63" spans="1:11">
      <c r="A63" s="669"/>
      <c r="B63" s="504"/>
      <c r="C63" s="670" t="s">
        <v>1482</v>
      </c>
      <c r="D63" s="671"/>
      <c r="E63" s="671"/>
      <c r="F63" s="671"/>
      <c r="G63" s="671"/>
      <c r="H63" s="671"/>
      <c r="I63" s="506"/>
      <c r="J63" s="506"/>
      <c r="K63" s="504"/>
    </row>
    <row r="64" spans="1:11">
      <c r="A64" s="669"/>
      <c r="B64" s="504"/>
      <c r="C64" s="681" t="s">
        <v>1483</v>
      </c>
      <c r="D64" s="682"/>
      <c r="E64" s="682"/>
      <c r="F64" s="682"/>
      <c r="G64" s="682"/>
      <c r="H64" s="683"/>
      <c r="I64" s="506"/>
      <c r="J64" s="506"/>
      <c r="K64" s="504"/>
    </row>
    <row r="65" spans="1:11">
      <c r="A65" s="669"/>
      <c r="B65" s="504"/>
      <c r="C65" s="681" t="s">
        <v>1484</v>
      </c>
      <c r="D65" s="682"/>
      <c r="E65" s="683"/>
      <c r="F65" s="677" t="s">
        <v>1443</v>
      </c>
      <c r="G65" s="684"/>
      <c r="H65" s="678"/>
      <c r="I65" s="506"/>
      <c r="J65" s="506"/>
      <c r="K65" s="504"/>
    </row>
    <row r="66" spans="1:11" ht="39">
      <c r="A66" s="669"/>
      <c r="B66" s="504"/>
      <c r="C66" s="519" t="s">
        <v>1473</v>
      </c>
      <c r="D66" s="519" t="s">
        <v>1445</v>
      </c>
      <c r="E66" s="519" t="s">
        <v>1485</v>
      </c>
      <c r="F66" s="519" t="s">
        <v>20</v>
      </c>
      <c r="G66" s="519" t="s">
        <v>1447</v>
      </c>
      <c r="H66" s="519" t="s">
        <v>611</v>
      </c>
      <c r="I66" s="506"/>
      <c r="J66" s="506"/>
      <c r="K66" s="504"/>
    </row>
    <row r="67" spans="1:11">
      <c r="A67" s="669"/>
      <c r="B67" s="504"/>
      <c r="C67" s="587" t="s">
        <v>604</v>
      </c>
      <c r="D67" s="587" t="s">
        <v>1448</v>
      </c>
      <c r="E67" s="520"/>
      <c r="F67" s="537">
        <f>E67</f>
        <v>0</v>
      </c>
      <c r="G67" s="547">
        <f>ROUNDUP((0.8*E67),0)</f>
        <v>0</v>
      </c>
      <c r="H67" s="547">
        <f>ROUNDUP((0.8*E67),0)</f>
        <v>0</v>
      </c>
      <c r="I67" s="538"/>
      <c r="J67" s="538"/>
      <c r="K67" s="504"/>
    </row>
    <row r="68" spans="1:11">
      <c r="A68" s="669"/>
      <c r="B68" s="504"/>
      <c r="C68" s="523" t="s">
        <v>1449</v>
      </c>
      <c r="D68" s="523" t="s">
        <v>1450</v>
      </c>
      <c r="E68" s="512"/>
      <c r="F68" s="513">
        <f>E68</f>
        <v>0</v>
      </c>
      <c r="G68" s="539">
        <f>ROUNDUP((0.8*E68),0)</f>
        <v>0</v>
      </c>
      <c r="H68" s="539">
        <f>ROUNDUP((0.8*E68),0)</f>
        <v>0</v>
      </c>
      <c r="I68" s="538"/>
      <c r="J68" s="538"/>
      <c r="K68" s="504"/>
    </row>
    <row r="69" spans="1:11" ht="14.5" thickBot="1">
      <c r="A69" s="669"/>
      <c r="B69" s="504"/>
      <c r="C69" s="525" t="s">
        <v>1451</v>
      </c>
      <c r="D69" s="525" t="s">
        <v>1452</v>
      </c>
      <c r="E69" s="526"/>
      <c r="F69" s="527" t="s">
        <v>324</v>
      </c>
      <c r="G69" s="540">
        <f>E69</f>
        <v>0</v>
      </c>
      <c r="H69" s="540">
        <f>E69</f>
        <v>0</v>
      </c>
      <c r="I69" s="506"/>
      <c r="J69" s="506"/>
      <c r="K69" s="504"/>
    </row>
    <row r="70" spans="1:11">
      <c r="A70" s="669"/>
      <c r="B70" s="504"/>
      <c r="C70" s="529" t="s">
        <v>1453</v>
      </c>
      <c r="D70" s="529" t="s">
        <v>1454</v>
      </c>
      <c r="E70" s="530"/>
      <c r="F70" s="541">
        <f>ROUNDUP((0.3*E70),0)</f>
        <v>0</v>
      </c>
      <c r="G70" s="542">
        <f>ROUNDUP((0.2*E70),0)</f>
        <v>0</v>
      </c>
      <c r="H70" s="542">
        <f>ROUNDUP((0.2*E70),0)</f>
        <v>0</v>
      </c>
      <c r="I70" s="538"/>
      <c r="J70" s="538"/>
      <c r="K70" s="504"/>
    </row>
    <row r="71" spans="1:11">
      <c r="A71" s="669"/>
      <c r="B71" s="504"/>
      <c r="C71" s="523" t="s">
        <v>1455</v>
      </c>
      <c r="D71" s="523" t="s">
        <v>1456</v>
      </c>
      <c r="E71" s="512"/>
      <c r="F71" s="522">
        <f>ROUNDUP((0.3*E71),0)</f>
        <v>0</v>
      </c>
      <c r="G71" s="522">
        <f>ROUNDUP((0.2*E71),0)</f>
        <v>0</v>
      </c>
      <c r="H71" s="522">
        <f>ROUNDUP((0.2*E71),0)</f>
        <v>0</v>
      </c>
      <c r="I71" s="506"/>
      <c r="J71" s="506"/>
      <c r="K71" s="504"/>
    </row>
    <row r="72" spans="1:11" ht="14.5" thickBot="1">
      <c r="A72" s="669"/>
      <c r="B72" s="504"/>
      <c r="C72" s="525" t="s">
        <v>1457</v>
      </c>
      <c r="D72" s="525" t="s">
        <v>1458</v>
      </c>
      <c r="E72" s="526"/>
      <c r="F72" s="527" t="s">
        <v>324</v>
      </c>
      <c r="G72" s="540">
        <f>ROUNDUP((0.3*E72),0)</f>
        <v>0</v>
      </c>
      <c r="H72" s="540">
        <f>ROUNDUP((0.3*E72),0)</f>
        <v>0</v>
      </c>
      <c r="I72" s="544"/>
      <c r="J72" s="544"/>
      <c r="K72" s="544"/>
    </row>
    <row r="73" spans="1:11">
      <c r="A73" s="669"/>
      <c r="B73" s="504"/>
      <c r="C73" s="529" t="s">
        <v>1475</v>
      </c>
      <c r="D73" s="529" t="s">
        <v>1460</v>
      </c>
      <c r="E73" s="530"/>
      <c r="F73" s="541">
        <f>ROUNDUP((0.8*SQRT(E73)),0)</f>
        <v>0</v>
      </c>
      <c r="G73" s="542">
        <f>ROUNDUP((0.6*SQRT(E73)),0)</f>
        <v>0</v>
      </c>
      <c r="H73" s="542">
        <f>ROUNDUP((0.6*SQRT(E73)),0)</f>
        <v>0</v>
      </c>
      <c r="I73" s="538"/>
      <c r="J73" s="538"/>
      <c r="K73" s="544"/>
    </row>
    <row r="74" spans="1:11">
      <c r="A74" s="669"/>
      <c r="B74" s="504"/>
      <c r="C74" s="523" t="s">
        <v>1461</v>
      </c>
      <c r="D74" s="523" t="s">
        <v>1462</v>
      </c>
      <c r="E74" s="512"/>
      <c r="F74" s="513">
        <f>ROUNDUP((0.8*SQRT(E74)),0)</f>
        <v>0</v>
      </c>
      <c r="G74" s="539">
        <f>ROUNDUP((0.6*SQRT(E74)),0)</f>
        <v>0</v>
      </c>
      <c r="H74" s="539">
        <f>ROUNDUP((0.6*SQRT(E74)),0)</f>
        <v>0</v>
      </c>
      <c r="I74" s="544"/>
      <c r="J74" s="544"/>
      <c r="K74" s="544"/>
    </row>
    <row r="75" spans="1:11" ht="14.5" thickBot="1">
      <c r="A75" s="669"/>
      <c r="B75" s="504"/>
      <c r="C75" s="525" t="s">
        <v>1463</v>
      </c>
      <c r="D75" s="525" t="s">
        <v>1464</v>
      </c>
      <c r="E75" s="526"/>
      <c r="F75" s="527" t="s">
        <v>324</v>
      </c>
      <c r="G75" s="540">
        <f>ROUNDUP((0.8*SQRT(E75)),0)</f>
        <v>0</v>
      </c>
      <c r="H75" s="540">
        <f>ROUNDUP((0.8*SQRT(E75)),0)</f>
        <v>0</v>
      </c>
      <c r="I75" s="506"/>
      <c r="J75" s="506"/>
      <c r="K75" s="504"/>
    </row>
    <row r="76" spans="1:11">
      <c r="A76" s="669"/>
      <c r="B76" s="504"/>
      <c r="C76" s="529" t="s">
        <v>1476</v>
      </c>
      <c r="D76" s="587" t="s">
        <v>1465</v>
      </c>
      <c r="E76" s="530">
        <v>6</v>
      </c>
      <c r="F76" s="541">
        <f>ROUNDUP((0.6*SQRT(E76)),0)</f>
        <v>2</v>
      </c>
      <c r="G76" s="542">
        <f>ROUNDUP((0.3*SQRT(E76)),0)</f>
        <v>1</v>
      </c>
      <c r="H76" s="542">
        <f>ROUNDUP((0.3*SQRT(E76)),0)</f>
        <v>1</v>
      </c>
      <c r="I76" s="538"/>
      <c r="J76" s="538"/>
      <c r="K76" s="504"/>
    </row>
    <row r="77" spans="1:11">
      <c r="A77" s="669"/>
      <c r="B77" s="504"/>
      <c r="C77" s="523" t="s">
        <v>1477</v>
      </c>
      <c r="D77" s="523" t="s">
        <v>1466</v>
      </c>
      <c r="E77" s="512"/>
      <c r="F77" s="513">
        <f>ROUNDUP((0.6*SQRT(E77)),0)</f>
        <v>0</v>
      </c>
      <c r="G77" s="539">
        <f>ROUNDUP((0.3*SQRT(E77)),0)</f>
        <v>0</v>
      </c>
      <c r="H77" s="539">
        <f>ROUNDUP((0.3*SQRT(E77)),0)</f>
        <v>0</v>
      </c>
      <c r="I77" s="687"/>
      <c r="J77" s="686"/>
      <c r="K77" s="686"/>
    </row>
    <row r="78" spans="1:11" ht="14.5" thickBot="1">
      <c r="A78" s="669"/>
      <c r="B78" s="504"/>
      <c r="C78" s="525" t="s">
        <v>1467</v>
      </c>
      <c r="D78" s="523" t="s">
        <v>1468</v>
      </c>
      <c r="E78" s="526">
        <v>4</v>
      </c>
      <c r="F78" s="527" t="s">
        <v>324</v>
      </c>
      <c r="G78" s="540">
        <f>ROUNDUP((0.6*SQRT(E78)),0)</f>
        <v>2</v>
      </c>
      <c r="H78" s="540">
        <f>ROUNDUP((0.6*SQRT(E78)),0)</f>
        <v>2</v>
      </c>
      <c r="I78" s="687"/>
      <c r="J78" s="686"/>
      <c r="K78" s="686"/>
    </row>
    <row r="79" spans="1:11">
      <c r="A79" s="669"/>
      <c r="B79" s="504"/>
      <c r="C79" s="690" t="s">
        <v>1478</v>
      </c>
      <c r="D79" s="545" t="s">
        <v>1479</v>
      </c>
      <c r="E79" s="520"/>
      <c r="F79" s="546" t="s">
        <v>324</v>
      </c>
      <c r="G79" s="547">
        <f>ROUNDUP((0.1*SQRT(E79)),0)</f>
        <v>0</v>
      </c>
      <c r="H79" s="547">
        <f>ROUNDUP((0.1*SQRT(E79)),0)</f>
        <v>0</v>
      </c>
      <c r="I79" s="687"/>
      <c r="J79" s="686"/>
      <c r="K79" s="686"/>
    </row>
    <row r="80" spans="1:11">
      <c r="A80" s="669"/>
      <c r="B80" s="504"/>
      <c r="C80" s="691"/>
      <c r="D80" s="548" t="s">
        <v>1480</v>
      </c>
      <c r="E80" s="512"/>
      <c r="F80" s="533" t="s">
        <v>324</v>
      </c>
      <c r="G80" s="539">
        <f>ROUNDUP((0.1*SQRT(E80)),0)</f>
        <v>0</v>
      </c>
      <c r="H80" s="539">
        <f>ROUNDUP((0.1*SQRT(E80)),0)</f>
        <v>0</v>
      </c>
      <c r="I80" s="687"/>
      <c r="J80" s="686"/>
      <c r="K80" s="686"/>
    </row>
    <row r="81" spans="1:11">
      <c r="A81" s="551"/>
      <c r="B81" s="504"/>
      <c r="C81" s="504"/>
      <c r="D81" s="549" t="s">
        <v>1469</v>
      </c>
      <c r="E81" s="550">
        <f>SUM(E67:E80)</f>
        <v>10</v>
      </c>
      <c r="F81" s="536">
        <f>SUM(F67:F78)</f>
        <v>2</v>
      </c>
      <c r="G81" s="536">
        <f>SUM(G67:G80)</f>
        <v>3</v>
      </c>
      <c r="H81" s="536">
        <f>SUM(H67:H80)</f>
        <v>3</v>
      </c>
      <c r="I81" s="687"/>
      <c r="J81" s="686"/>
      <c r="K81" s="686"/>
    </row>
    <row r="82" spans="1:11">
      <c r="A82" s="551"/>
      <c r="B82" s="504"/>
      <c r="C82" s="504"/>
      <c r="D82" s="535"/>
      <c r="E82" s="493"/>
      <c r="F82" s="552"/>
      <c r="G82" s="552"/>
      <c r="H82" s="552"/>
      <c r="I82" s="506"/>
      <c r="J82" s="506"/>
      <c r="K82" s="504"/>
    </row>
    <row r="83" spans="1:11">
      <c r="A83" s="692" t="s">
        <v>1486</v>
      </c>
      <c r="B83" s="504"/>
      <c r="C83" s="670" t="s">
        <v>1487</v>
      </c>
      <c r="D83" s="671"/>
      <c r="E83" s="671"/>
      <c r="F83" s="671"/>
      <c r="G83" s="671"/>
      <c r="H83" s="671"/>
      <c r="I83" s="504"/>
      <c r="J83" s="504"/>
      <c r="K83" s="504"/>
    </row>
    <row r="84" spans="1:11">
      <c r="A84" s="692"/>
      <c r="B84" s="504"/>
      <c r="C84" s="681" t="s">
        <v>1488</v>
      </c>
      <c r="D84" s="682"/>
      <c r="E84" s="682"/>
      <c r="F84" s="682"/>
      <c r="G84" s="682"/>
      <c r="H84" s="683"/>
      <c r="I84" s="504"/>
      <c r="J84" s="504"/>
      <c r="K84" s="504"/>
    </row>
    <row r="85" spans="1:11">
      <c r="A85" s="692"/>
      <c r="B85" s="504"/>
      <c r="C85" s="681" t="s">
        <v>1489</v>
      </c>
      <c r="D85" s="682"/>
      <c r="E85" s="683"/>
      <c r="F85" s="677" t="s">
        <v>1443</v>
      </c>
      <c r="G85" s="684"/>
      <c r="H85" s="678"/>
      <c r="I85" s="504"/>
      <c r="J85" s="504"/>
      <c r="K85" s="504"/>
    </row>
    <row r="86" spans="1:11" ht="26">
      <c r="A86" s="692"/>
      <c r="B86" s="504"/>
      <c r="C86" s="553" t="s">
        <v>1444</v>
      </c>
      <c r="D86" s="553" t="s">
        <v>1490</v>
      </c>
      <c r="E86" s="553" t="s">
        <v>1491</v>
      </c>
      <c r="F86" s="553" t="s">
        <v>20</v>
      </c>
      <c r="G86" s="553" t="s">
        <v>1447</v>
      </c>
      <c r="H86" s="553" t="s">
        <v>611</v>
      </c>
      <c r="I86" s="504"/>
      <c r="J86" s="504"/>
      <c r="K86" s="504"/>
    </row>
    <row r="87" spans="1:11">
      <c r="A87" s="692"/>
      <c r="B87" s="504"/>
      <c r="C87" s="523" t="s">
        <v>604</v>
      </c>
      <c r="D87" s="523" t="s">
        <v>1492</v>
      </c>
      <c r="E87" s="512"/>
      <c r="F87" s="539">
        <f>ROUNDUP((0.3*SQRT(E87)),0)</f>
        <v>0</v>
      </c>
      <c r="G87" s="539">
        <f>ROUNDUP((0.2*SQRT(E87)),0)</f>
        <v>0</v>
      </c>
      <c r="H87" s="539">
        <f>ROUNDUP((0.2*SQRT(E87)),0)</f>
        <v>0</v>
      </c>
      <c r="I87" s="504"/>
      <c r="J87" s="504"/>
      <c r="K87" s="504"/>
    </row>
    <row r="88" spans="1:11">
      <c r="A88" s="692"/>
      <c r="B88" s="504"/>
      <c r="C88" s="523" t="s">
        <v>1493</v>
      </c>
      <c r="D88" s="523" t="s">
        <v>1494</v>
      </c>
      <c r="E88" s="512"/>
      <c r="F88" s="533" t="s">
        <v>324</v>
      </c>
      <c r="G88" s="539">
        <f>ROUNDUP((0.3*SQRT(E88)),0)</f>
        <v>0</v>
      </c>
      <c r="H88" s="539">
        <f>ROUNDUP((0.3*SQRT(E88)),0)</f>
        <v>0</v>
      </c>
      <c r="I88" s="504"/>
      <c r="J88" s="504"/>
      <c r="K88" s="504"/>
    </row>
    <row r="89" spans="1:11">
      <c r="A89" s="692"/>
      <c r="B89" s="504"/>
      <c r="C89" s="504"/>
      <c r="D89" s="535" t="s">
        <v>1495</v>
      </c>
      <c r="E89" s="504">
        <f>SUM(E87:E88)</f>
        <v>0</v>
      </c>
      <c r="F89" s="554">
        <f>SUM(F87:F88)</f>
        <v>0</v>
      </c>
      <c r="G89" s="554">
        <f>SUM(G87:G88)</f>
        <v>0</v>
      </c>
      <c r="H89" s="554">
        <f>SUM(H87:H88)</f>
        <v>0</v>
      </c>
      <c r="I89" s="504"/>
      <c r="J89" s="504"/>
      <c r="K89" s="504"/>
    </row>
    <row r="90" spans="1:11">
      <c r="A90" s="692"/>
      <c r="B90" s="504"/>
      <c r="C90" s="504"/>
      <c r="D90" s="504"/>
      <c r="E90" s="504"/>
      <c r="F90" s="504"/>
      <c r="G90" s="504"/>
      <c r="H90" s="504"/>
      <c r="I90" s="504"/>
      <c r="J90" s="504"/>
      <c r="K90" s="504"/>
    </row>
    <row r="91" spans="1:11">
      <c r="A91" s="503"/>
      <c r="B91" s="504"/>
      <c r="C91" s="670" t="s">
        <v>1496</v>
      </c>
      <c r="D91" s="671"/>
      <c r="E91" s="671"/>
      <c r="F91" s="671"/>
      <c r="G91" s="671"/>
      <c r="H91" s="671"/>
      <c r="I91" s="555"/>
      <c r="J91" s="555"/>
      <c r="K91" s="504"/>
    </row>
    <row r="92" spans="1:11">
      <c r="A92" s="669" t="s">
        <v>1497</v>
      </c>
      <c r="B92" s="504"/>
      <c r="C92" s="681" t="s">
        <v>1498</v>
      </c>
      <c r="D92" s="693"/>
      <c r="E92" s="693"/>
      <c r="F92" s="693"/>
      <c r="G92" s="693"/>
      <c r="H92" s="694"/>
      <c r="I92" s="555"/>
      <c r="J92" s="555"/>
      <c r="K92" s="504"/>
    </row>
    <row r="93" spans="1:11">
      <c r="A93" s="669"/>
      <c r="B93" s="504"/>
      <c r="C93" s="681" t="s">
        <v>1499</v>
      </c>
      <c r="D93" s="682"/>
      <c r="E93" s="683"/>
      <c r="F93" s="677" t="s">
        <v>1443</v>
      </c>
      <c r="G93" s="684"/>
      <c r="H93" s="678"/>
      <c r="I93" s="555"/>
      <c r="J93" s="555"/>
      <c r="K93" s="504"/>
    </row>
    <row r="94" spans="1:11">
      <c r="A94" s="669"/>
      <c r="B94" s="504"/>
      <c r="C94" s="553" t="s">
        <v>1444</v>
      </c>
      <c r="D94" s="553" t="s">
        <v>1500</v>
      </c>
      <c r="E94" s="553" t="s">
        <v>1446</v>
      </c>
      <c r="F94" s="553" t="s">
        <v>20</v>
      </c>
      <c r="G94" s="553" t="s">
        <v>1447</v>
      </c>
      <c r="H94" s="553" t="s">
        <v>611</v>
      </c>
      <c r="I94" s="506"/>
      <c r="J94" s="506"/>
      <c r="K94" s="504"/>
    </row>
    <row r="95" spans="1:11">
      <c r="A95" s="669"/>
      <c r="B95" s="504"/>
      <c r="C95" s="523" t="s">
        <v>604</v>
      </c>
      <c r="D95" s="523" t="s">
        <v>1501</v>
      </c>
      <c r="E95" s="695" t="s">
        <v>1502</v>
      </c>
      <c r="F95" s="696"/>
      <c r="G95" s="696"/>
      <c r="H95" s="697"/>
      <c r="I95" s="506"/>
      <c r="J95" s="506"/>
      <c r="K95" s="504"/>
    </row>
    <row r="96" spans="1:11" ht="14.5" thickBot="1">
      <c r="A96" s="669"/>
      <c r="B96" s="504"/>
      <c r="C96" s="525" t="s">
        <v>1449</v>
      </c>
      <c r="D96" s="525" t="s">
        <v>1503</v>
      </c>
      <c r="E96" s="698" t="s">
        <v>1502</v>
      </c>
      <c r="F96" s="699"/>
      <c r="G96" s="699"/>
      <c r="H96" s="700"/>
      <c r="I96" s="685"/>
      <c r="J96" s="685"/>
      <c r="K96" s="685"/>
    </row>
    <row r="97" spans="1:11">
      <c r="A97" s="669"/>
      <c r="B97" s="504"/>
      <c r="C97" s="587" t="s">
        <v>1504</v>
      </c>
      <c r="D97" s="587" t="s">
        <v>1505</v>
      </c>
      <c r="E97" s="520"/>
      <c r="F97" s="537"/>
      <c r="G97" s="537"/>
      <c r="H97" s="537"/>
      <c r="I97" s="685"/>
      <c r="J97" s="685"/>
      <c r="K97" s="685"/>
    </row>
    <row r="98" spans="1:11">
      <c r="A98" s="669"/>
      <c r="B98" s="504"/>
      <c r="C98" s="523" t="s">
        <v>1453</v>
      </c>
      <c r="D98" s="523" t="s">
        <v>1506</v>
      </c>
      <c r="E98" s="512"/>
      <c r="F98" s="513"/>
      <c r="G98" s="513"/>
      <c r="H98" s="513"/>
      <c r="I98" s="685"/>
      <c r="J98" s="685"/>
      <c r="K98" s="685"/>
    </row>
    <row r="99" spans="1:11">
      <c r="A99" s="669"/>
      <c r="B99" s="504"/>
      <c r="C99" s="504"/>
      <c r="D99" s="535" t="s">
        <v>1469</v>
      </c>
      <c r="E99" s="504"/>
      <c r="F99" s="554">
        <f>SUM(F95:F98)</f>
        <v>0</v>
      </c>
      <c r="G99" s="554">
        <f>SUM(G95:G98)</f>
        <v>0</v>
      </c>
      <c r="H99" s="554">
        <f>SUM(H95:H98)</f>
        <v>0</v>
      </c>
      <c r="I99" s="685"/>
      <c r="J99" s="685"/>
      <c r="K99" s="685"/>
    </row>
    <row r="100" spans="1:11">
      <c r="A100" s="669"/>
      <c r="B100" s="504"/>
      <c r="C100" s="504"/>
      <c r="D100" s="504"/>
      <c r="E100" s="504"/>
      <c r="F100" s="504"/>
      <c r="G100" s="504"/>
      <c r="H100" s="504"/>
      <c r="I100" s="504"/>
      <c r="J100" s="504"/>
      <c r="K100" s="504"/>
    </row>
  </sheetData>
  <mergeCells count="41">
    <mergeCell ref="C91:H91"/>
    <mergeCell ref="I96:K99"/>
    <mergeCell ref="A92:A100"/>
    <mergeCell ref="C92:H92"/>
    <mergeCell ref="C93:E93"/>
    <mergeCell ref="F93:H93"/>
    <mergeCell ref="E95:H95"/>
    <mergeCell ref="E96:H96"/>
    <mergeCell ref="A83:A90"/>
    <mergeCell ref="C83:H83"/>
    <mergeCell ref="C84:H84"/>
    <mergeCell ref="C85:E85"/>
    <mergeCell ref="F85:H85"/>
    <mergeCell ref="C63:H63"/>
    <mergeCell ref="C64:H64"/>
    <mergeCell ref="C65:E65"/>
    <mergeCell ref="F65:H65"/>
    <mergeCell ref="I77:K81"/>
    <mergeCell ref="C79:C80"/>
    <mergeCell ref="C45:E45"/>
    <mergeCell ref="F45:H45"/>
    <mergeCell ref="K45:K46"/>
    <mergeCell ref="K49:K54"/>
    <mergeCell ref="I57:K61"/>
    <mergeCell ref="C59:C60"/>
    <mergeCell ref="B2:D4"/>
    <mergeCell ref="C5:I5"/>
    <mergeCell ref="A7:A80"/>
    <mergeCell ref="C9:G9"/>
    <mergeCell ref="C10:C16"/>
    <mergeCell ref="D10:D11"/>
    <mergeCell ref="E10:E11"/>
    <mergeCell ref="F10:G10"/>
    <mergeCell ref="C20:C21"/>
    <mergeCell ref="C23:I23"/>
    <mergeCell ref="C25:H25"/>
    <mergeCell ref="C26:E26"/>
    <mergeCell ref="F26:H26"/>
    <mergeCell ref="I33:K35"/>
    <mergeCell ref="C42:I42"/>
    <mergeCell ref="C44:H44"/>
  </mergeCells>
  <dataValidations count="5">
    <dataValidation allowBlank="1" showInputMessage="1" showErrorMessage="1" prompt="For countries or regions with an FSC-approved SLIMF size limit above 100 ha this may be used as the threshold for these size classes." sqref="D14:D15 D53:D58 D95:D98 D34:D39 D73:D78" xr:uid="{8C7CD339-C37D-4201-A628-015DFE875597}"/>
    <dataValidation allowBlank="1" showInputMessage="1" showErrorMessage="1" prompt="If inactive MUs are not specified by the CH and accepted as such by SA, all MUs are treated as ‘active’." sqref="C79 C59" xr:uid="{C01CAA32-2979-456D-A107-488DD832FFAD}"/>
    <dataValidation allowBlank="1" showInputMessage="1" showErrorMessage="1" prompt="Only applicable if forestry Contractors have been added to the scope of the certificate - see Guidance column" sqref="D21" xr:uid="{3B76AD82-0762-4CE6-884B-419C5F0CAEA6}"/>
    <dataValidation allowBlank="1" showInputMessage="1" showErrorMessage="1" prompt="Distribute sample to minimize variability" sqref="C30 C33 C36 C39 C49 C52 C55 C58 C69 C72 C75 C78 C88" xr:uid="{CA36DD3C-6E32-4922-AF7E-2F70B105A880}"/>
    <dataValidation allowBlank="1" showInputMessage="1" showErrorMessage="1" prompt="Note that if more that one MUs are managed by a Resource Manager in Group Certificates (SLIMF &amp; CF), those are calculated as 1 Resource Management Unit and added to the table in the bottom of this sheet." sqref="F10:G10" xr:uid="{06EB1B57-601C-4459-B26F-049094EB9FF2}"/>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7587-F3C1-4878-8E61-33A9C3E30D1A}">
  <dimension ref="A1:B43"/>
  <sheetViews>
    <sheetView view="pageBreakPreview" zoomScaleNormal="100" zoomScaleSheetLayoutView="100" workbookViewId="0"/>
  </sheetViews>
  <sheetFormatPr defaultColWidth="9" defaultRowHeight="12.5"/>
  <cols>
    <col min="1" max="1" width="40.453125" style="39" customWidth="1"/>
    <col min="2" max="2" width="46.453125" style="39" customWidth="1"/>
    <col min="3" max="16384" width="9" style="33"/>
  </cols>
  <sheetData>
    <row r="1" spans="1:2" ht="163.5" customHeight="1">
      <c r="A1" s="72"/>
      <c r="B1" s="32" t="s">
        <v>1507</v>
      </c>
    </row>
    <row r="2" spans="1:2" ht="14">
      <c r="A2" s="73" t="s">
        <v>1508</v>
      </c>
      <c r="B2" s="74"/>
    </row>
    <row r="3" spans="1:2" ht="14">
      <c r="A3" s="75" t="s">
        <v>1509</v>
      </c>
      <c r="B3" s="76" t="str">
        <f>Cover!D3</f>
        <v>Forestry Services Ltd</v>
      </c>
    </row>
    <row r="4" spans="1:2" ht="14">
      <c r="A4" s="75" t="s">
        <v>1510</v>
      </c>
      <c r="B4" s="76" t="str">
        <f>Cover!D8</f>
        <v>SA-PEFC-FM-007227</v>
      </c>
    </row>
    <row r="5" spans="1:2" ht="14">
      <c r="A5" s="75" t="s">
        <v>83</v>
      </c>
      <c r="B5" s="76" t="s">
        <v>5</v>
      </c>
    </row>
    <row r="6" spans="1:2" ht="14">
      <c r="A6" s="75" t="s">
        <v>1511</v>
      </c>
      <c r="B6" s="76">
        <v>10</v>
      </c>
    </row>
    <row r="7" spans="1:2" ht="14">
      <c r="A7" s="75" t="s">
        <v>1512</v>
      </c>
      <c r="B7" s="76">
        <v>561.07000000000005</v>
      </c>
    </row>
    <row r="8" spans="1:2" ht="14">
      <c r="A8" s="77" t="s">
        <v>1513</v>
      </c>
      <c r="B8" s="78" t="s">
        <v>1339</v>
      </c>
    </row>
    <row r="9" spans="1:2" ht="14">
      <c r="A9" s="54"/>
      <c r="B9" s="54"/>
    </row>
    <row r="10" spans="1:2" ht="14">
      <c r="A10" s="73" t="s">
        <v>1514</v>
      </c>
      <c r="B10" s="74"/>
    </row>
    <row r="11" spans="1:2" ht="14">
      <c r="A11" s="75" t="s">
        <v>1490</v>
      </c>
      <c r="B11" s="612" t="s">
        <v>1515</v>
      </c>
    </row>
    <row r="12" spans="1:2" ht="14">
      <c r="A12" s="75" t="s">
        <v>1516</v>
      </c>
      <c r="B12" s="612"/>
    </row>
    <row r="13" spans="1:2" ht="14">
      <c r="A13" s="75" t="s">
        <v>1517</v>
      </c>
      <c r="B13" s="612"/>
    </row>
    <row r="14" spans="1:2" ht="28">
      <c r="A14" s="613" t="s">
        <v>1518</v>
      </c>
      <c r="B14" s="614" t="s">
        <v>1519</v>
      </c>
    </row>
    <row r="15" spans="1:2" ht="14">
      <c r="A15" s="54"/>
      <c r="B15" s="54"/>
    </row>
    <row r="16" spans="1:2" s="54" customFormat="1" ht="14">
      <c r="A16" s="73" t="s">
        <v>1520</v>
      </c>
      <c r="B16" s="74"/>
    </row>
    <row r="17" spans="1:2" s="54" customFormat="1" ht="14">
      <c r="A17" s="75" t="s">
        <v>1521</v>
      </c>
      <c r="B17" s="612">
        <v>0</v>
      </c>
    </row>
    <row r="18" spans="1:2" s="54" customFormat="1" ht="14">
      <c r="A18" s="75" t="s">
        <v>1522</v>
      </c>
      <c r="B18" s="612">
        <v>5</v>
      </c>
    </row>
    <row r="19" spans="1:2" s="54" customFormat="1" ht="14">
      <c r="A19" s="75" t="s">
        <v>1523</v>
      </c>
      <c r="B19" s="54">
        <v>1</v>
      </c>
    </row>
    <row r="20" spans="1:2" s="54" customFormat="1" ht="14">
      <c r="A20" s="75" t="s">
        <v>1524</v>
      </c>
      <c r="B20" s="612">
        <v>0</v>
      </c>
    </row>
    <row r="21" spans="1:2" s="54" customFormat="1" ht="14">
      <c r="A21" s="75" t="s">
        <v>1525</v>
      </c>
      <c r="B21" s="612"/>
    </row>
    <row r="22" spans="1:2" s="54" customFormat="1" ht="14">
      <c r="A22" s="77" t="s">
        <v>1526</v>
      </c>
      <c r="B22" s="615" t="s">
        <v>1527</v>
      </c>
    </row>
    <row r="23" spans="1:2" s="54" customFormat="1" ht="14"/>
    <row r="24" spans="1:2" s="54" customFormat="1" ht="14">
      <c r="A24" s="73" t="s">
        <v>1528</v>
      </c>
      <c r="B24" s="79"/>
    </row>
    <row r="25" spans="1:2" s="54" customFormat="1" ht="67" customHeight="1">
      <c r="A25" s="701" t="s">
        <v>1529</v>
      </c>
      <c r="B25" s="80"/>
    </row>
    <row r="26" spans="1:2" s="54" customFormat="1" ht="1.5" customHeight="1">
      <c r="A26" s="702"/>
      <c r="B26" s="80"/>
    </row>
    <row r="27" spans="1:2" s="54" customFormat="1" ht="52" customHeight="1">
      <c r="A27" s="75"/>
      <c r="B27" s="81" t="s">
        <v>1530</v>
      </c>
    </row>
    <row r="28" spans="1:2" s="54" customFormat="1" ht="14">
      <c r="A28" s="77" t="s">
        <v>1531</v>
      </c>
      <c r="B28" s="621">
        <v>45979</v>
      </c>
    </row>
    <row r="29" spans="1:2" s="54" customFormat="1" ht="14">
      <c r="B29" s="51"/>
    </row>
    <row r="30" spans="1:2" s="54" customFormat="1" ht="14">
      <c r="A30" s="73" t="s">
        <v>1532</v>
      </c>
      <c r="B30" s="606"/>
    </row>
    <row r="31" spans="1:2" s="39" customFormat="1" ht="14">
      <c r="A31" s="702" t="s">
        <v>1533</v>
      </c>
      <c r="B31" s="607" t="s">
        <v>1534</v>
      </c>
    </row>
    <row r="32" spans="1:2" s="39" customFormat="1" ht="14">
      <c r="A32" s="702"/>
      <c r="B32" s="607"/>
    </row>
    <row r="33" spans="1:2" s="39" customFormat="1" ht="14">
      <c r="A33" s="702"/>
      <c r="B33" s="608"/>
    </row>
    <row r="34" spans="1:2" s="39" customFormat="1" ht="45.75" customHeight="1">
      <c r="A34" s="75" t="s">
        <v>1509</v>
      </c>
      <c r="B34" s="609" t="s">
        <v>1519</v>
      </c>
    </row>
    <row r="35" spans="1:2" s="39" customFormat="1" ht="58.5" customHeight="1">
      <c r="A35" s="48" t="s">
        <v>1535</v>
      </c>
      <c r="B35" s="610" t="s">
        <v>1519</v>
      </c>
    </row>
    <row r="36" spans="1:2" ht="14">
      <c r="A36" s="611" t="s">
        <v>1531</v>
      </c>
      <c r="B36" s="620">
        <v>45980</v>
      </c>
    </row>
    <row r="37" spans="1:2" s="83" customFormat="1" ht="10.5" customHeight="1">
      <c r="A37" s="54"/>
      <c r="B37" s="54"/>
    </row>
    <row r="38" spans="1:2" s="83" customFormat="1" ht="10.5" customHeight="1">
      <c r="A38" s="703" t="s">
        <v>1536</v>
      </c>
      <c r="B38" s="703"/>
    </row>
    <row r="39" spans="1:2" s="83" customFormat="1" ht="10.5">
      <c r="A39" s="636" t="s">
        <v>36</v>
      </c>
      <c r="B39" s="636"/>
    </row>
    <row r="40" spans="1:2" s="83" customFormat="1" ht="10.5">
      <c r="A40" s="636" t="s">
        <v>1537</v>
      </c>
      <c r="B40" s="636"/>
    </row>
    <row r="41" spans="1:2" s="83" customFormat="1" ht="10.5">
      <c r="A41" s="575"/>
      <c r="B41" s="575"/>
    </row>
    <row r="42" spans="1:2" s="83" customFormat="1" ht="10.5">
      <c r="A42" s="636" t="s">
        <v>38</v>
      </c>
      <c r="B42" s="636"/>
    </row>
    <row r="43" spans="1:2">
      <c r="A43" s="636" t="s">
        <v>39</v>
      </c>
      <c r="B43" s="636"/>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6"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CEE3A-B94D-4A5F-B028-87455FA84413}">
  <dimension ref="A1:BN110"/>
  <sheetViews>
    <sheetView view="pageBreakPreview" zoomScaleNormal="100" zoomScaleSheetLayoutView="100" workbookViewId="0">
      <selection activeCell="B1" sqref="B1:C1"/>
    </sheetView>
  </sheetViews>
  <sheetFormatPr defaultColWidth="8" defaultRowHeight="12.5"/>
  <cols>
    <col min="1" max="1" width="23.453125" style="87" customWidth="1"/>
    <col min="2" max="2" width="21.7265625" style="87" customWidth="1"/>
    <col min="3" max="3" width="15.453125" style="86" customWidth="1"/>
    <col min="4" max="4" width="24.453125" style="86" customWidth="1"/>
    <col min="5" max="12" width="8" style="86" customWidth="1"/>
    <col min="13" max="16384" width="8" style="87"/>
  </cols>
  <sheetData>
    <row r="1" spans="1:66" ht="143.25" customHeight="1">
      <c r="A1" s="479"/>
      <c r="B1" s="708" t="s">
        <v>1538</v>
      </c>
      <c r="C1" s="708"/>
      <c r="D1" s="84"/>
      <c r="E1" s="85"/>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row>
    <row r="2" spans="1:66" ht="9.75" customHeight="1">
      <c r="A2" s="591"/>
      <c r="B2" s="591"/>
      <c r="C2" s="480"/>
      <c r="D2" s="480"/>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row>
    <row r="3" spans="1:66">
      <c r="A3" s="709" t="s">
        <v>1539</v>
      </c>
      <c r="B3" s="709"/>
      <c r="C3" s="709"/>
      <c r="D3" s="709"/>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row>
    <row r="4" spans="1:66" ht="14.25" customHeight="1">
      <c r="A4" s="709"/>
      <c r="B4" s="709"/>
      <c r="C4" s="709"/>
      <c r="D4" s="709"/>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row>
    <row r="5" spans="1:66" ht="25.5" customHeight="1">
      <c r="A5" s="709" t="s">
        <v>1540</v>
      </c>
      <c r="B5" s="709"/>
      <c r="C5" s="709"/>
      <c r="D5" s="709"/>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row>
    <row r="6" spans="1:66" ht="14">
      <c r="A6" s="710" t="s">
        <v>1508</v>
      </c>
      <c r="B6" s="710"/>
      <c r="C6" s="710"/>
      <c r="D6" s="481"/>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row>
    <row r="7" spans="1:66" ht="14">
      <c r="A7" s="481" t="s">
        <v>1509</v>
      </c>
      <c r="B7" s="706" t="s">
        <v>2</v>
      </c>
      <c r="C7" s="706"/>
      <c r="D7" s="70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row>
    <row r="8" spans="1:66" ht="14">
      <c r="A8" s="481" t="s">
        <v>1541</v>
      </c>
      <c r="B8" s="706" t="str">
        <f>'[2]1 Basic info'!$C$13</f>
        <v>Unit 3, Cillin Hill, Dublin Road, Kilkenny, R95 A4VP</v>
      </c>
      <c r="C8" s="706"/>
      <c r="D8" s="70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row>
    <row r="9" spans="1:66" ht="14">
      <c r="A9" s="481" t="s">
        <v>83</v>
      </c>
      <c r="B9" s="590" t="s">
        <v>5</v>
      </c>
      <c r="C9" s="588"/>
      <c r="D9" s="588"/>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1:66" ht="14">
      <c r="A10" s="481" t="s">
        <v>1510</v>
      </c>
      <c r="B10" s="706" t="str">
        <f>[3]Cover!D8</f>
        <v>SA-PEFC-FM/COC-007227</v>
      </c>
      <c r="C10" s="706"/>
      <c r="D10" s="588"/>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row>
    <row r="11" spans="1:66" ht="14">
      <c r="A11" s="481" t="s">
        <v>109</v>
      </c>
      <c r="B11" s="713" t="s">
        <v>110</v>
      </c>
      <c r="C11" s="706"/>
      <c r="D11" s="588"/>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row>
    <row r="12" spans="1:66" ht="14">
      <c r="A12" s="481" t="s">
        <v>1542</v>
      </c>
      <c r="B12" s="590">
        <f>'[4]Cover '!D10</f>
        <v>45541</v>
      </c>
      <c r="C12" s="588" t="s">
        <v>1543</v>
      </c>
      <c r="D12" s="590">
        <f>'[4]Cover '!D11</f>
        <v>47366</v>
      </c>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row>
    <row r="13" spans="1:66" ht="9.75" customHeight="1">
      <c r="A13" s="481"/>
      <c r="B13" s="588"/>
      <c r="C13" s="482"/>
      <c r="D13" s="588"/>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row>
    <row r="14" spans="1:66" ht="18" customHeight="1">
      <c r="A14" s="710" t="s">
        <v>1544</v>
      </c>
      <c r="B14" s="710"/>
      <c r="C14" s="710"/>
      <c r="D14" s="710"/>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row>
    <row r="15" spans="1:66" s="89" customFormat="1" ht="14">
      <c r="A15" s="483" t="s">
        <v>1545</v>
      </c>
      <c r="B15" s="484" t="s">
        <v>1546</v>
      </c>
      <c r="C15" s="484" t="s">
        <v>1547</v>
      </c>
      <c r="D15" s="484" t="s">
        <v>1548</v>
      </c>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row>
    <row r="16" spans="1:66" s="91" customFormat="1" ht="25">
      <c r="A16" s="485" t="s">
        <v>1549</v>
      </c>
      <c r="B16" s="485" t="s">
        <v>1550</v>
      </c>
      <c r="C16" s="486" t="s">
        <v>1551</v>
      </c>
      <c r="D16" s="485" t="s">
        <v>1552</v>
      </c>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row>
    <row r="17" spans="1:66" s="91" customFormat="1" hidden="1">
      <c r="A17" s="487"/>
      <c r="B17" s="487"/>
      <c r="C17" s="487"/>
      <c r="D17" s="487"/>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row>
    <row r="18" spans="1:66" s="91" customFormat="1" hidden="1">
      <c r="A18" s="487"/>
      <c r="B18" s="487"/>
      <c r="C18" s="487"/>
      <c r="D18" s="487"/>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row>
    <row r="19" spans="1:66" s="91" customFormat="1" hidden="1">
      <c r="A19" s="487"/>
      <c r="B19" s="487"/>
      <c r="C19" s="487"/>
      <c r="D19" s="487"/>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row>
    <row r="20" spans="1:66" hidden="1">
      <c r="A20" s="485"/>
      <c r="B20" s="485"/>
      <c r="C20" s="485"/>
      <c r="D20" s="485"/>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row>
    <row r="21" spans="1:66" hidden="1">
      <c r="A21" s="485"/>
      <c r="B21" s="485"/>
      <c r="C21" s="485"/>
      <c r="D21" s="485"/>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row>
    <row r="22" spans="1:66" hidden="1">
      <c r="A22" s="485"/>
      <c r="B22" s="485"/>
      <c r="C22" s="485"/>
      <c r="D22" s="485"/>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row>
    <row r="23" spans="1:66" hidden="1">
      <c r="A23" s="485"/>
      <c r="B23" s="485"/>
      <c r="C23" s="485"/>
      <c r="D23" s="485"/>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row>
    <row r="24" spans="1:66" ht="17.25" hidden="1" customHeight="1">
      <c r="A24" s="485"/>
      <c r="B24" s="485"/>
      <c r="C24" s="485"/>
      <c r="D24" s="485"/>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row>
    <row r="25" spans="1:66" ht="15" hidden="1" customHeight="1">
      <c r="A25" s="485"/>
      <c r="B25" s="488"/>
      <c r="C25" s="485"/>
      <c r="D25" s="488"/>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row>
    <row r="26" spans="1:66" ht="14">
      <c r="A26" s="588"/>
      <c r="B26" s="489"/>
      <c r="C26" s="588"/>
      <c r="D26" s="489"/>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row>
    <row r="27" spans="1:66" ht="14">
      <c r="A27" s="92" t="s">
        <v>1532</v>
      </c>
      <c r="B27" s="93"/>
      <c r="C27" s="490"/>
      <c r="D27" s="491"/>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row>
    <row r="28" spans="1:66" ht="15.75" hidden="1" customHeight="1">
      <c r="A28" s="707" t="s">
        <v>1509</v>
      </c>
      <c r="B28" s="706"/>
      <c r="C28" s="711"/>
      <c r="D28" s="712"/>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row>
    <row r="29" spans="1:66" ht="26.25" hidden="1" customHeight="1">
      <c r="A29" s="707" t="s">
        <v>1553</v>
      </c>
      <c r="B29" s="706"/>
      <c r="C29" s="704"/>
      <c r="D29" s="705"/>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row>
    <row r="30" spans="1:66" ht="14">
      <c r="A30" s="715" t="s">
        <v>1531</v>
      </c>
      <c r="B30" s="716"/>
      <c r="C30" s="718"/>
      <c r="D30" s="719"/>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row>
    <row r="31" spans="1:66" ht="14">
      <c r="A31" s="481"/>
      <c r="B31" s="481"/>
      <c r="C31" s="482"/>
      <c r="D31" s="481"/>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row>
    <row r="32" spans="1:66">
      <c r="A32" s="717" t="s">
        <v>35</v>
      </c>
      <c r="B32" s="717"/>
      <c r="C32" s="717"/>
      <c r="D32" s="717"/>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row>
    <row r="33" spans="1:66">
      <c r="A33" s="714" t="s">
        <v>36</v>
      </c>
      <c r="B33" s="714"/>
      <c r="C33" s="714"/>
      <c r="D33" s="714"/>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row>
    <row r="34" spans="1:66">
      <c r="A34" s="714" t="s">
        <v>1554</v>
      </c>
      <c r="B34" s="714"/>
      <c r="C34" s="714"/>
      <c r="D34" s="714"/>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row>
    <row r="35" spans="1:66" ht="13.5" customHeight="1">
      <c r="A35" s="589"/>
      <c r="B35" s="589"/>
      <c r="C35" s="589"/>
      <c r="D35" s="589"/>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row>
    <row r="36" spans="1:66">
      <c r="A36" s="714" t="s">
        <v>38</v>
      </c>
      <c r="B36" s="714"/>
      <c r="C36" s="714"/>
      <c r="D36" s="714"/>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row>
    <row r="37" spans="1:66">
      <c r="A37" s="714" t="s">
        <v>39</v>
      </c>
      <c r="B37" s="714"/>
      <c r="C37" s="714"/>
      <c r="D37" s="714"/>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row>
    <row r="38" spans="1:66">
      <c r="A38" s="714" t="s">
        <v>1555</v>
      </c>
      <c r="B38" s="714"/>
      <c r="C38" s="714"/>
      <c r="D38" s="714"/>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row>
    <row r="39" spans="1:66">
      <c r="A39" s="86"/>
      <c r="B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row>
    <row r="40" spans="1:66">
      <c r="A40" s="86"/>
      <c r="B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row>
    <row r="41" spans="1:66">
      <c r="A41" s="86"/>
      <c r="B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row>
    <row r="42" spans="1:66">
      <c r="A42" s="86"/>
      <c r="B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row>
    <row r="43" spans="1:66" s="86" customFormat="1"/>
    <row r="44" spans="1:66" s="86" customFormat="1"/>
    <row r="45" spans="1:66" s="86" customFormat="1"/>
    <row r="46" spans="1:66" s="86" customFormat="1"/>
    <row r="47" spans="1:66" s="86" customFormat="1"/>
    <row r="48" spans="1:66" s="86" customFormat="1"/>
    <row r="49" spans="1:31" s="86" customFormat="1"/>
    <row r="50" spans="1:31" s="86" customFormat="1"/>
    <row r="51" spans="1:31" s="86" customFormat="1"/>
    <row r="52" spans="1:31" s="86" customFormat="1"/>
    <row r="53" spans="1:31" s="86" customFormat="1"/>
    <row r="54" spans="1:31" s="86" customFormat="1"/>
    <row r="55" spans="1:31" s="86" customFormat="1"/>
    <row r="56" spans="1:31" s="86" customFormat="1"/>
    <row r="57" spans="1:31" s="86" customFormat="1"/>
    <row r="58" spans="1:31" s="86" customFormat="1"/>
    <row r="59" spans="1:31" s="86" customFormat="1"/>
    <row r="60" spans="1:31" s="86" customFormat="1"/>
    <row r="61" spans="1:31" s="86" customFormat="1"/>
    <row r="62" spans="1:31">
      <c r="A62" s="86"/>
      <c r="B62" s="86"/>
      <c r="M62" s="86"/>
      <c r="N62" s="86"/>
      <c r="O62" s="86"/>
      <c r="P62" s="86"/>
      <c r="Q62" s="86"/>
      <c r="R62" s="86"/>
      <c r="S62" s="86"/>
      <c r="T62" s="86"/>
      <c r="U62" s="86"/>
      <c r="V62" s="86"/>
      <c r="W62" s="86"/>
      <c r="X62" s="86"/>
      <c r="Y62" s="86"/>
      <c r="Z62" s="86"/>
      <c r="AA62" s="86"/>
      <c r="AB62" s="86"/>
      <c r="AC62" s="86"/>
      <c r="AD62" s="86"/>
      <c r="AE62" s="86"/>
    </row>
    <row r="63" spans="1:31">
      <c r="A63" s="86"/>
      <c r="B63" s="86"/>
      <c r="M63" s="86"/>
      <c r="N63" s="86"/>
      <c r="O63" s="86"/>
      <c r="P63" s="86"/>
      <c r="Q63" s="86"/>
      <c r="R63" s="86"/>
      <c r="S63" s="86"/>
      <c r="T63" s="86"/>
      <c r="U63" s="86"/>
      <c r="V63" s="86"/>
      <c r="W63" s="86"/>
      <c r="X63" s="86"/>
      <c r="Y63" s="86"/>
      <c r="Z63" s="86"/>
      <c r="AA63" s="86"/>
      <c r="AB63" s="86"/>
      <c r="AC63" s="86"/>
      <c r="AD63" s="86"/>
      <c r="AE63" s="86"/>
    </row>
    <row r="64" spans="1:31">
      <c r="A64" s="86"/>
      <c r="B64" s="86"/>
      <c r="M64" s="86"/>
      <c r="N64" s="86"/>
      <c r="O64" s="86"/>
      <c r="P64" s="86"/>
      <c r="Q64" s="86"/>
      <c r="R64" s="86"/>
      <c r="S64" s="86"/>
      <c r="T64" s="86"/>
      <c r="U64" s="86"/>
      <c r="V64" s="86"/>
      <c r="W64" s="86"/>
      <c r="X64" s="86"/>
      <c r="Y64" s="86"/>
      <c r="Z64" s="86"/>
      <c r="AA64" s="86"/>
      <c r="AB64" s="86"/>
      <c r="AC64" s="86"/>
      <c r="AD64" s="86"/>
      <c r="AE64" s="86"/>
    </row>
    <row r="65" spans="1:31">
      <c r="A65" s="86"/>
      <c r="B65" s="86"/>
      <c r="M65" s="86"/>
      <c r="N65" s="86"/>
      <c r="O65" s="86"/>
      <c r="P65" s="86"/>
      <c r="Q65" s="86"/>
      <c r="R65" s="86"/>
      <c r="S65" s="86"/>
      <c r="T65" s="86"/>
      <c r="U65" s="86"/>
      <c r="V65" s="86"/>
      <c r="W65" s="86"/>
      <c r="X65" s="86"/>
      <c r="Y65" s="86"/>
      <c r="Z65" s="86"/>
      <c r="AA65" s="86"/>
      <c r="AB65" s="86"/>
      <c r="AC65" s="86"/>
      <c r="AD65" s="86"/>
      <c r="AE65" s="86"/>
    </row>
    <row r="66" spans="1:31">
      <c r="A66" s="86"/>
      <c r="B66" s="86"/>
      <c r="M66" s="86"/>
      <c r="N66" s="86"/>
      <c r="O66" s="86"/>
      <c r="P66" s="86"/>
      <c r="Q66" s="86"/>
      <c r="R66" s="86"/>
      <c r="S66" s="86"/>
      <c r="T66" s="86"/>
      <c r="U66" s="86"/>
      <c r="V66" s="86"/>
      <c r="W66" s="86"/>
      <c r="X66" s="86"/>
      <c r="Y66" s="86"/>
      <c r="Z66" s="86"/>
      <c r="AA66" s="86"/>
      <c r="AB66" s="86"/>
      <c r="AC66" s="86"/>
      <c r="AD66" s="86"/>
      <c r="AE66" s="86"/>
    </row>
    <row r="67" spans="1:31">
      <c r="A67" s="86"/>
      <c r="B67" s="86"/>
      <c r="M67" s="86"/>
      <c r="N67" s="86"/>
      <c r="O67" s="86"/>
      <c r="P67" s="86"/>
      <c r="Q67" s="86"/>
      <c r="R67" s="86"/>
      <c r="S67" s="86"/>
      <c r="T67" s="86"/>
      <c r="U67" s="86"/>
      <c r="V67" s="86"/>
      <c r="W67" s="86"/>
      <c r="X67" s="86"/>
      <c r="Y67" s="86"/>
      <c r="Z67" s="86"/>
      <c r="AA67" s="86"/>
      <c r="AB67" s="86"/>
      <c r="AC67" s="86"/>
      <c r="AD67" s="86"/>
      <c r="AE67" s="86"/>
    </row>
    <row r="68" spans="1:31">
      <c r="A68" s="86"/>
      <c r="B68" s="86"/>
      <c r="M68" s="86"/>
      <c r="N68" s="86"/>
      <c r="O68" s="86"/>
      <c r="P68" s="86"/>
      <c r="Q68" s="86"/>
      <c r="R68" s="86"/>
      <c r="S68" s="86"/>
      <c r="T68" s="86"/>
      <c r="U68" s="86"/>
      <c r="V68" s="86"/>
      <c r="W68" s="86"/>
      <c r="X68" s="86"/>
      <c r="Y68" s="86"/>
      <c r="Z68" s="86"/>
      <c r="AA68" s="86"/>
      <c r="AB68" s="86"/>
      <c r="AC68" s="86"/>
      <c r="AD68" s="86"/>
      <c r="AE68" s="86"/>
    </row>
    <row r="69" spans="1:31">
      <c r="A69" s="86"/>
      <c r="B69" s="86"/>
      <c r="M69" s="86"/>
      <c r="N69" s="86"/>
      <c r="O69" s="86"/>
      <c r="P69" s="86"/>
      <c r="Q69" s="86"/>
      <c r="R69" s="86"/>
      <c r="S69" s="86"/>
      <c r="T69" s="86"/>
      <c r="U69" s="86"/>
      <c r="V69" s="86"/>
      <c r="W69" s="86"/>
      <c r="X69" s="86"/>
      <c r="Y69" s="86"/>
      <c r="Z69" s="86"/>
      <c r="AA69" s="86"/>
      <c r="AB69" s="86"/>
      <c r="AC69" s="86"/>
      <c r="AD69" s="86"/>
      <c r="AE69" s="86"/>
    </row>
    <row r="70" spans="1:31">
      <c r="A70" s="86"/>
      <c r="B70" s="86"/>
      <c r="M70" s="86"/>
      <c r="N70" s="86"/>
      <c r="O70" s="86"/>
      <c r="P70" s="86"/>
      <c r="Q70" s="86"/>
      <c r="R70" s="86"/>
      <c r="S70" s="86"/>
      <c r="T70" s="86"/>
      <c r="U70" s="86"/>
      <c r="V70" s="86"/>
      <c r="W70" s="86"/>
      <c r="X70" s="86"/>
      <c r="Y70" s="86"/>
      <c r="Z70" s="86"/>
      <c r="AA70" s="86"/>
      <c r="AB70" s="86"/>
      <c r="AC70" s="86"/>
      <c r="AD70" s="86"/>
      <c r="AE70" s="86"/>
    </row>
    <row r="71" spans="1:31">
      <c r="A71" s="86"/>
      <c r="B71" s="86"/>
      <c r="M71" s="86"/>
      <c r="N71" s="86"/>
      <c r="O71" s="86"/>
      <c r="P71" s="86"/>
      <c r="Q71" s="86"/>
      <c r="R71" s="86"/>
      <c r="S71" s="86"/>
      <c r="T71" s="86"/>
      <c r="U71" s="86"/>
      <c r="V71" s="86"/>
      <c r="W71" s="86"/>
      <c r="X71" s="86"/>
      <c r="Y71" s="86"/>
      <c r="Z71" s="86"/>
      <c r="AA71" s="86"/>
      <c r="AB71" s="86"/>
      <c r="AC71" s="86"/>
      <c r="AD71" s="86"/>
      <c r="AE71" s="86"/>
    </row>
    <row r="72" spans="1:31">
      <c r="A72" s="86"/>
      <c r="B72" s="86"/>
      <c r="M72" s="86"/>
      <c r="N72" s="86"/>
      <c r="O72" s="86"/>
      <c r="P72" s="86"/>
      <c r="Q72" s="86"/>
      <c r="R72" s="86"/>
      <c r="S72" s="86"/>
      <c r="T72" s="86"/>
      <c r="U72" s="86"/>
      <c r="V72" s="86"/>
      <c r="W72" s="86"/>
      <c r="X72" s="86"/>
      <c r="Y72" s="86"/>
      <c r="Z72" s="86"/>
      <c r="AA72" s="86"/>
      <c r="AB72" s="86"/>
      <c r="AC72" s="86"/>
      <c r="AD72" s="86"/>
      <c r="AE72" s="86"/>
    </row>
    <row r="73" spans="1:31">
      <c r="A73" s="86"/>
      <c r="B73" s="86"/>
      <c r="M73" s="86"/>
      <c r="N73" s="86"/>
      <c r="O73" s="86"/>
      <c r="P73" s="86"/>
      <c r="Q73" s="86"/>
      <c r="R73" s="86"/>
      <c r="S73" s="86"/>
      <c r="T73" s="86"/>
      <c r="U73" s="86"/>
      <c r="V73" s="86"/>
      <c r="W73" s="86"/>
      <c r="X73" s="86"/>
      <c r="Y73" s="86"/>
      <c r="Z73" s="86"/>
      <c r="AA73" s="86"/>
      <c r="AB73" s="86"/>
      <c r="AC73" s="86"/>
      <c r="AD73" s="86"/>
      <c r="AE73" s="86"/>
    </row>
    <row r="74" spans="1:31">
      <c r="A74" s="86"/>
      <c r="B74" s="86"/>
      <c r="M74" s="86"/>
      <c r="N74" s="86"/>
      <c r="O74" s="86"/>
      <c r="P74" s="86"/>
      <c r="Q74" s="86"/>
      <c r="R74" s="86"/>
      <c r="S74" s="86"/>
      <c r="T74" s="86"/>
      <c r="U74" s="86"/>
      <c r="V74" s="86"/>
      <c r="W74" s="86"/>
      <c r="X74" s="86"/>
      <c r="Y74" s="86"/>
      <c r="Z74" s="86"/>
      <c r="AA74" s="86"/>
      <c r="AB74" s="86"/>
      <c r="AC74" s="86"/>
      <c r="AD74" s="86"/>
      <c r="AE74" s="86"/>
    </row>
    <row r="75" spans="1:31">
      <c r="A75" s="86"/>
      <c r="B75" s="86"/>
      <c r="M75" s="86"/>
      <c r="N75" s="86"/>
      <c r="O75" s="86"/>
      <c r="P75" s="86"/>
      <c r="Q75" s="86"/>
      <c r="R75" s="86"/>
      <c r="S75" s="86"/>
      <c r="T75" s="86"/>
      <c r="U75" s="86"/>
      <c r="V75" s="86"/>
      <c r="W75" s="86"/>
      <c r="X75" s="86"/>
      <c r="Y75" s="86"/>
      <c r="Z75" s="86"/>
      <c r="AA75" s="86"/>
      <c r="AB75" s="86"/>
      <c r="AC75" s="86"/>
      <c r="AD75" s="86"/>
      <c r="AE75" s="86"/>
    </row>
    <row r="76" spans="1:31">
      <c r="A76" s="86"/>
      <c r="B76" s="86"/>
      <c r="M76" s="86"/>
      <c r="N76" s="86"/>
      <c r="O76" s="86"/>
      <c r="P76" s="86"/>
      <c r="Q76" s="86"/>
      <c r="R76" s="86"/>
      <c r="S76" s="86"/>
      <c r="T76" s="86"/>
      <c r="U76" s="86"/>
      <c r="V76" s="86"/>
      <c r="W76" s="86"/>
      <c r="X76" s="86"/>
      <c r="Y76" s="86"/>
      <c r="Z76" s="86"/>
      <c r="AA76" s="86"/>
      <c r="AB76" s="86"/>
      <c r="AC76" s="86"/>
      <c r="AD76" s="86"/>
      <c r="AE76" s="86"/>
    </row>
    <row r="77" spans="1:31">
      <c r="A77" s="86"/>
      <c r="B77" s="86"/>
      <c r="M77" s="86"/>
      <c r="N77" s="86"/>
      <c r="O77" s="86"/>
      <c r="P77" s="86"/>
      <c r="Q77" s="86"/>
      <c r="R77" s="86"/>
      <c r="S77" s="86"/>
      <c r="T77" s="86"/>
      <c r="U77" s="86"/>
      <c r="V77" s="86"/>
      <c r="W77" s="86"/>
      <c r="X77" s="86"/>
      <c r="Y77" s="86"/>
      <c r="Z77" s="86"/>
      <c r="AA77" s="86"/>
      <c r="AB77" s="86"/>
      <c r="AC77" s="86"/>
      <c r="AD77" s="86"/>
      <c r="AE77" s="86"/>
    </row>
    <row r="78" spans="1:31">
      <c r="A78" s="86"/>
      <c r="B78" s="86"/>
      <c r="M78" s="86"/>
      <c r="N78" s="86"/>
      <c r="O78" s="86"/>
      <c r="P78" s="86"/>
      <c r="Q78" s="86"/>
      <c r="R78" s="86"/>
      <c r="S78" s="86"/>
      <c r="T78" s="86"/>
      <c r="U78" s="86"/>
      <c r="V78" s="86"/>
      <c r="W78" s="86"/>
      <c r="X78" s="86"/>
      <c r="Y78" s="86"/>
      <c r="Z78" s="86"/>
      <c r="AA78" s="86"/>
      <c r="AB78" s="86"/>
      <c r="AC78" s="86"/>
      <c r="AD78" s="86"/>
      <c r="AE78" s="86"/>
    </row>
    <row r="79" spans="1:31">
      <c r="A79" s="86"/>
      <c r="B79" s="86"/>
      <c r="M79" s="86"/>
      <c r="N79" s="86"/>
      <c r="O79" s="86"/>
      <c r="P79" s="86"/>
      <c r="Q79" s="86"/>
      <c r="R79" s="86"/>
      <c r="S79" s="86"/>
      <c r="T79" s="86"/>
      <c r="U79" s="86"/>
      <c r="V79" s="86"/>
      <c r="W79" s="86"/>
      <c r="X79" s="86"/>
      <c r="Y79" s="86"/>
      <c r="Z79" s="86"/>
      <c r="AA79" s="86"/>
      <c r="AB79" s="86"/>
      <c r="AC79" s="86"/>
      <c r="AD79" s="86"/>
      <c r="AE79" s="86"/>
    </row>
    <row r="80" spans="1:31">
      <c r="A80" s="86"/>
      <c r="B80" s="86"/>
      <c r="M80" s="86"/>
      <c r="N80" s="86"/>
      <c r="O80" s="86"/>
      <c r="P80" s="86"/>
      <c r="Q80" s="86"/>
      <c r="R80" s="86"/>
      <c r="S80" s="86"/>
      <c r="T80" s="86"/>
      <c r="U80" s="86"/>
      <c r="V80" s="86"/>
      <c r="W80" s="86"/>
      <c r="X80" s="86"/>
      <c r="Y80" s="86"/>
      <c r="Z80" s="86"/>
      <c r="AA80" s="86"/>
      <c r="AB80" s="86"/>
      <c r="AC80" s="86"/>
      <c r="AD80" s="86"/>
      <c r="AE80" s="86"/>
    </row>
    <row r="81" spans="1:31">
      <c r="A81" s="86"/>
      <c r="B81" s="86"/>
      <c r="M81" s="86"/>
      <c r="N81" s="86"/>
      <c r="O81" s="86"/>
      <c r="P81" s="86"/>
      <c r="Q81" s="86"/>
      <c r="R81" s="86"/>
      <c r="S81" s="86"/>
      <c r="T81" s="86"/>
      <c r="U81" s="86"/>
      <c r="V81" s="86"/>
      <c r="W81" s="86"/>
      <c r="X81" s="86"/>
      <c r="Y81" s="86"/>
      <c r="Z81" s="86"/>
      <c r="AA81" s="86"/>
      <c r="AB81" s="86"/>
      <c r="AC81" s="86"/>
      <c r="AD81" s="86"/>
      <c r="AE81" s="86"/>
    </row>
    <row r="82" spans="1:31">
      <c r="A82" s="86"/>
      <c r="B82" s="86"/>
      <c r="M82" s="86"/>
      <c r="N82" s="86"/>
      <c r="O82" s="86"/>
      <c r="P82" s="86"/>
      <c r="Q82" s="86"/>
      <c r="R82" s="86"/>
      <c r="S82" s="86"/>
      <c r="T82" s="86"/>
      <c r="U82" s="86"/>
      <c r="V82" s="86"/>
      <c r="W82" s="86"/>
      <c r="X82" s="86"/>
      <c r="Y82" s="86"/>
      <c r="Z82" s="86"/>
      <c r="AA82" s="86"/>
      <c r="AB82" s="86"/>
      <c r="AC82" s="86"/>
      <c r="AD82" s="86"/>
      <c r="AE82" s="86"/>
    </row>
    <row r="83" spans="1:31">
      <c r="A83" s="86"/>
      <c r="B83" s="86"/>
      <c r="M83" s="86"/>
      <c r="N83" s="86"/>
      <c r="O83" s="86"/>
      <c r="P83" s="86"/>
      <c r="Q83" s="86"/>
      <c r="R83" s="86"/>
      <c r="S83" s="86"/>
      <c r="T83" s="86"/>
      <c r="U83" s="86"/>
      <c r="V83" s="86"/>
      <c r="W83" s="86"/>
      <c r="X83" s="86"/>
      <c r="Y83" s="86"/>
      <c r="Z83" s="86"/>
      <c r="AA83" s="86"/>
      <c r="AB83" s="86"/>
      <c r="AC83" s="86"/>
      <c r="AD83" s="86"/>
      <c r="AE83" s="86"/>
    </row>
    <row r="84" spans="1:31">
      <c r="A84" s="86"/>
      <c r="B84" s="86"/>
      <c r="M84" s="86"/>
      <c r="N84" s="86"/>
      <c r="O84" s="86"/>
      <c r="P84" s="86"/>
      <c r="Q84" s="86"/>
      <c r="R84" s="86"/>
      <c r="S84" s="86"/>
      <c r="T84" s="86"/>
      <c r="U84" s="86"/>
      <c r="V84" s="86"/>
      <c r="W84" s="86"/>
      <c r="X84" s="86"/>
      <c r="Y84" s="86"/>
      <c r="Z84" s="86"/>
      <c r="AA84" s="86"/>
      <c r="AB84" s="86"/>
      <c r="AC84" s="86"/>
      <c r="AD84" s="86"/>
      <c r="AE84" s="86"/>
    </row>
    <row r="85" spans="1:31">
      <c r="A85" s="86"/>
      <c r="B85" s="86"/>
      <c r="M85" s="86"/>
      <c r="N85" s="86"/>
      <c r="O85" s="86"/>
      <c r="P85" s="86"/>
      <c r="Q85" s="86"/>
      <c r="R85" s="86"/>
      <c r="S85" s="86"/>
      <c r="T85" s="86"/>
      <c r="U85" s="86"/>
      <c r="V85" s="86"/>
      <c r="W85" s="86"/>
      <c r="X85" s="86"/>
      <c r="Y85" s="86"/>
      <c r="Z85" s="86"/>
      <c r="AA85" s="86"/>
      <c r="AB85" s="86"/>
      <c r="AC85" s="86"/>
      <c r="AD85" s="86"/>
      <c r="AE85" s="86"/>
    </row>
    <row r="86" spans="1:31">
      <c r="A86" s="86"/>
      <c r="B86" s="86"/>
      <c r="M86" s="86"/>
      <c r="N86" s="86"/>
      <c r="O86" s="86"/>
      <c r="P86" s="86"/>
      <c r="Q86" s="86"/>
      <c r="R86" s="86"/>
      <c r="S86" s="86"/>
      <c r="T86" s="86"/>
      <c r="U86" s="86"/>
      <c r="V86" s="86"/>
      <c r="W86" s="86"/>
      <c r="X86" s="86"/>
      <c r="Y86" s="86"/>
      <c r="Z86" s="86"/>
      <c r="AA86" s="86"/>
      <c r="AB86" s="86"/>
      <c r="AC86" s="86"/>
      <c r="AD86" s="86"/>
      <c r="AE86" s="86"/>
    </row>
    <row r="87" spans="1:31">
      <c r="A87" s="86"/>
      <c r="B87" s="86"/>
      <c r="M87" s="86"/>
      <c r="N87" s="86"/>
      <c r="O87" s="86"/>
      <c r="P87" s="86"/>
      <c r="Q87" s="86"/>
      <c r="R87" s="86"/>
      <c r="S87" s="86"/>
      <c r="T87" s="86"/>
      <c r="U87" s="86"/>
      <c r="V87" s="86"/>
      <c r="W87" s="86"/>
      <c r="X87" s="86"/>
      <c r="Y87" s="86"/>
      <c r="Z87" s="86"/>
      <c r="AA87" s="86"/>
      <c r="AB87" s="86"/>
      <c r="AC87" s="86"/>
      <c r="AD87" s="86"/>
      <c r="AE87" s="86"/>
    </row>
    <row r="88" spans="1:31">
      <c r="A88" s="86"/>
      <c r="B88" s="86"/>
      <c r="M88" s="86"/>
      <c r="N88" s="86"/>
      <c r="O88" s="86"/>
      <c r="P88" s="86"/>
      <c r="Q88" s="86"/>
      <c r="R88" s="86"/>
      <c r="S88" s="86"/>
      <c r="T88" s="86"/>
      <c r="U88" s="86"/>
      <c r="V88" s="86"/>
      <c r="W88" s="86"/>
      <c r="X88" s="86"/>
      <c r="Y88" s="86"/>
      <c r="Z88" s="86"/>
      <c r="AA88" s="86"/>
      <c r="AB88" s="86"/>
      <c r="AC88" s="86"/>
      <c r="AD88" s="86"/>
      <c r="AE88" s="86"/>
    </row>
    <row r="89" spans="1:31">
      <c r="A89" s="86"/>
      <c r="B89" s="86"/>
      <c r="M89" s="86"/>
      <c r="N89" s="86"/>
      <c r="O89" s="86"/>
      <c r="P89" s="86"/>
      <c r="Q89" s="86"/>
      <c r="R89" s="86"/>
      <c r="S89" s="86"/>
      <c r="T89" s="86"/>
      <c r="U89" s="86"/>
      <c r="V89" s="86"/>
      <c r="W89" s="86"/>
      <c r="X89" s="86"/>
      <c r="Y89" s="86"/>
      <c r="Z89" s="86"/>
      <c r="AA89" s="86"/>
      <c r="AB89" s="86"/>
      <c r="AC89" s="86"/>
      <c r="AD89" s="86"/>
      <c r="AE89" s="86"/>
    </row>
    <row r="90" spans="1:31">
      <c r="A90" s="86"/>
      <c r="B90" s="86"/>
      <c r="M90" s="86"/>
      <c r="N90" s="86"/>
      <c r="O90" s="86"/>
      <c r="P90" s="86"/>
      <c r="Q90" s="86"/>
      <c r="R90" s="86"/>
      <c r="S90" s="86"/>
      <c r="T90" s="86"/>
      <c r="U90" s="86"/>
      <c r="V90" s="86"/>
      <c r="W90" s="86"/>
      <c r="X90" s="86"/>
      <c r="Y90" s="86"/>
      <c r="Z90" s="86"/>
      <c r="AA90" s="86"/>
      <c r="AB90" s="86"/>
      <c r="AC90" s="86"/>
      <c r="AD90" s="86"/>
      <c r="AE90" s="86"/>
    </row>
    <row r="91" spans="1:31">
      <c r="A91" s="86"/>
      <c r="B91" s="86"/>
      <c r="M91" s="86"/>
      <c r="N91" s="86"/>
      <c r="O91" s="86"/>
      <c r="P91" s="86"/>
      <c r="Q91" s="86"/>
      <c r="R91" s="86"/>
      <c r="S91" s="86"/>
      <c r="T91" s="86"/>
      <c r="U91" s="86"/>
      <c r="V91" s="86"/>
      <c r="W91" s="86"/>
      <c r="X91" s="86"/>
      <c r="Y91" s="86"/>
      <c r="Z91" s="86"/>
      <c r="AA91" s="86"/>
      <c r="AB91" s="86"/>
      <c r="AC91" s="86"/>
      <c r="AD91" s="86"/>
      <c r="AE91" s="86"/>
    </row>
    <row r="92" spans="1:31">
      <c r="A92" s="86"/>
      <c r="B92" s="86"/>
      <c r="M92" s="86"/>
      <c r="N92" s="86"/>
      <c r="O92" s="86"/>
      <c r="P92" s="86"/>
      <c r="Q92" s="86"/>
      <c r="R92" s="86"/>
      <c r="S92" s="86"/>
      <c r="T92" s="86"/>
      <c r="U92" s="86"/>
      <c r="V92" s="86"/>
      <c r="W92" s="86"/>
      <c r="X92" s="86"/>
      <c r="Y92" s="86"/>
      <c r="Z92" s="86"/>
      <c r="AA92" s="86"/>
      <c r="AB92" s="86"/>
      <c r="AC92" s="86"/>
      <c r="AD92" s="86"/>
      <c r="AE92" s="86"/>
    </row>
    <row r="93" spans="1:31">
      <c r="A93" s="86"/>
      <c r="B93" s="86"/>
      <c r="M93" s="86"/>
      <c r="N93" s="86"/>
      <c r="O93" s="86"/>
      <c r="P93" s="86"/>
      <c r="Q93" s="86"/>
      <c r="R93" s="86"/>
      <c r="S93" s="86"/>
      <c r="T93" s="86"/>
      <c r="U93" s="86"/>
      <c r="V93" s="86"/>
      <c r="W93" s="86"/>
      <c r="X93" s="86"/>
      <c r="Y93" s="86"/>
      <c r="Z93" s="86"/>
      <c r="AA93" s="86"/>
      <c r="AB93" s="86"/>
      <c r="AC93" s="86"/>
      <c r="AD93" s="86"/>
      <c r="AE93" s="86"/>
    </row>
    <row r="94" spans="1:31">
      <c r="A94" s="86"/>
      <c r="B94" s="86"/>
      <c r="M94" s="86"/>
      <c r="N94" s="86"/>
      <c r="O94" s="86"/>
      <c r="P94" s="86"/>
      <c r="Q94" s="86"/>
      <c r="R94" s="86"/>
      <c r="S94" s="86"/>
      <c r="T94" s="86"/>
      <c r="U94" s="86"/>
      <c r="V94" s="86"/>
      <c r="W94" s="86"/>
      <c r="X94" s="86"/>
      <c r="Y94" s="86"/>
      <c r="Z94" s="86"/>
      <c r="AA94" s="86"/>
      <c r="AB94" s="86"/>
      <c r="AC94" s="86"/>
      <c r="AD94" s="86"/>
      <c r="AE94" s="86"/>
    </row>
    <row r="95" spans="1:31">
      <c r="A95" s="86"/>
      <c r="B95" s="86"/>
      <c r="M95" s="86"/>
      <c r="N95" s="86"/>
      <c r="O95" s="86"/>
      <c r="P95" s="86"/>
      <c r="Q95" s="86"/>
      <c r="R95" s="86"/>
      <c r="S95" s="86"/>
      <c r="T95" s="86"/>
      <c r="U95" s="86"/>
      <c r="V95" s="86"/>
      <c r="W95" s="86"/>
      <c r="X95" s="86"/>
      <c r="Y95" s="86"/>
      <c r="Z95" s="86"/>
      <c r="AA95" s="86"/>
      <c r="AB95" s="86"/>
      <c r="AC95" s="86"/>
      <c r="AD95" s="86"/>
      <c r="AE95" s="86"/>
    </row>
    <row r="96" spans="1:31">
      <c r="A96" s="86"/>
      <c r="B96" s="86"/>
      <c r="M96" s="86"/>
      <c r="N96" s="86"/>
      <c r="O96" s="86"/>
      <c r="P96" s="86"/>
      <c r="Q96" s="86"/>
      <c r="R96" s="86"/>
      <c r="S96" s="86"/>
      <c r="T96" s="86"/>
      <c r="U96" s="86"/>
      <c r="V96" s="86"/>
      <c r="W96" s="86"/>
      <c r="X96" s="86"/>
      <c r="Y96" s="86"/>
      <c r="Z96" s="86"/>
      <c r="AA96" s="86"/>
      <c r="AB96" s="86"/>
      <c r="AC96" s="86"/>
      <c r="AD96" s="86"/>
      <c r="AE96" s="86"/>
    </row>
    <row r="97" spans="1:31">
      <c r="A97" s="86"/>
      <c r="B97" s="86"/>
      <c r="M97" s="86"/>
      <c r="N97" s="86"/>
      <c r="O97" s="86"/>
      <c r="P97" s="86"/>
      <c r="Q97" s="86"/>
      <c r="R97" s="86"/>
      <c r="S97" s="86"/>
      <c r="T97" s="86"/>
      <c r="U97" s="86"/>
      <c r="V97" s="86"/>
      <c r="W97" s="86"/>
      <c r="X97" s="86"/>
      <c r="Y97" s="86"/>
      <c r="Z97" s="86"/>
      <c r="AA97" s="86"/>
      <c r="AB97" s="86"/>
      <c r="AC97" s="86"/>
      <c r="AD97" s="86"/>
      <c r="AE97" s="86"/>
    </row>
    <row r="98" spans="1:31">
      <c r="A98" s="86"/>
      <c r="B98" s="86"/>
      <c r="M98" s="86"/>
      <c r="N98" s="86"/>
      <c r="O98" s="86"/>
      <c r="P98" s="86"/>
      <c r="Q98" s="86"/>
      <c r="R98" s="86"/>
      <c r="S98" s="86"/>
      <c r="T98" s="86"/>
      <c r="U98" s="86"/>
      <c r="V98" s="86"/>
      <c r="W98" s="86"/>
      <c r="X98" s="86"/>
      <c r="Y98" s="86"/>
      <c r="Z98" s="86"/>
      <c r="AA98" s="86"/>
      <c r="AB98" s="86"/>
      <c r="AC98" s="86"/>
      <c r="AD98" s="86"/>
      <c r="AE98" s="86"/>
    </row>
    <row r="99" spans="1:31">
      <c r="A99" s="86"/>
      <c r="B99" s="86"/>
      <c r="M99" s="86"/>
      <c r="N99" s="86"/>
      <c r="O99" s="86"/>
      <c r="P99" s="86"/>
      <c r="Q99" s="86"/>
      <c r="R99" s="86"/>
      <c r="S99" s="86"/>
      <c r="T99" s="86"/>
      <c r="U99" s="86"/>
      <c r="V99" s="86"/>
      <c r="W99" s="86"/>
      <c r="X99" s="86"/>
      <c r="Y99" s="86"/>
      <c r="Z99" s="86"/>
      <c r="AA99" s="86"/>
      <c r="AB99" s="86"/>
      <c r="AC99" s="86"/>
      <c r="AD99" s="86"/>
      <c r="AE99" s="86"/>
    </row>
    <row r="100" spans="1:31">
      <c r="A100" s="86"/>
      <c r="B100" s="86"/>
      <c r="M100" s="86"/>
      <c r="N100" s="86"/>
      <c r="O100" s="86"/>
      <c r="P100" s="86"/>
      <c r="Q100" s="86"/>
      <c r="R100" s="86"/>
      <c r="S100" s="86"/>
      <c r="T100" s="86"/>
      <c r="U100" s="86"/>
      <c r="V100" s="86"/>
      <c r="W100" s="86"/>
      <c r="X100" s="86"/>
      <c r="Y100" s="86"/>
      <c r="Z100" s="86"/>
      <c r="AA100" s="86"/>
      <c r="AB100" s="86"/>
      <c r="AC100" s="86"/>
      <c r="AD100" s="86"/>
      <c r="AE100" s="86"/>
    </row>
    <row r="101" spans="1:31">
      <c r="A101" s="86"/>
      <c r="B101" s="86"/>
      <c r="M101" s="86"/>
      <c r="N101" s="86"/>
      <c r="O101" s="86"/>
      <c r="P101" s="86"/>
      <c r="Q101" s="86"/>
      <c r="R101" s="86"/>
      <c r="S101" s="86"/>
      <c r="T101" s="86"/>
      <c r="U101" s="86"/>
      <c r="V101" s="86"/>
      <c r="W101" s="86"/>
      <c r="X101" s="86"/>
      <c r="Y101" s="86"/>
      <c r="Z101" s="86"/>
      <c r="AA101" s="86"/>
      <c r="AB101" s="86"/>
      <c r="AC101" s="86"/>
      <c r="AD101" s="86"/>
      <c r="AE101" s="86"/>
    </row>
    <row r="102" spans="1:31">
      <c r="A102" s="86"/>
      <c r="B102" s="86"/>
      <c r="M102" s="86"/>
      <c r="N102" s="86"/>
      <c r="O102" s="86"/>
      <c r="P102" s="86"/>
      <c r="Q102" s="86"/>
      <c r="R102" s="86"/>
      <c r="S102" s="86"/>
      <c r="T102" s="86"/>
      <c r="U102" s="86"/>
      <c r="V102" s="86"/>
      <c r="W102" s="86"/>
      <c r="X102" s="86"/>
      <c r="Y102" s="86"/>
      <c r="Z102" s="86"/>
      <c r="AA102" s="86"/>
      <c r="AB102" s="86"/>
      <c r="AC102" s="86"/>
      <c r="AD102" s="86"/>
      <c r="AE102" s="86"/>
    </row>
    <row r="103" spans="1:31">
      <c r="A103" s="86"/>
      <c r="B103" s="86"/>
      <c r="M103" s="86"/>
      <c r="N103" s="86"/>
      <c r="O103" s="86"/>
      <c r="P103" s="86"/>
      <c r="Q103" s="86"/>
      <c r="R103" s="86"/>
      <c r="S103" s="86"/>
      <c r="T103" s="86"/>
      <c r="U103" s="86"/>
      <c r="V103" s="86"/>
      <c r="W103" s="86"/>
      <c r="X103" s="86"/>
      <c r="Y103" s="86"/>
      <c r="Z103" s="86"/>
      <c r="AA103" s="86"/>
      <c r="AB103" s="86"/>
      <c r="AC103" s="86"/>
      <c r="AD103" s="86"/>
      <c r="AE103" s="86"/>
    </row>
    <row r="104" spans="1:31">
      <c r="A104" s="86"/>
      <c r="B104" s="86"/>
      <c r="M104" s="86"/>
      <c r="N104" s="86"/>
      <c r="O104" s="86"/>
      <c r="P104" s="86"/>
      <c r="Q104" s="86"/>
      <c r="R104" s="86"/>
      <c r="S104" s="86"/>
      <c r="T104" s="86"/>
      <c r="U104" s="86"/>
      <c r="V104" s="86"/>
      <c r="W104" s="86"/>
      <c r="X104" s="86"/>
      <c r="Y104" s="86"/>
      <c r="Z104" s="86"/>
      <c r="AA104" s="86"/>
      <c r="AB104" s="86"/>
      <c r="AC104" s="86"/>
      <c r="AD104" s="86"/>
      <c r="AE104" s="86"/>
    </row>
    <row r="105" spans="1:31">
      <c r="A105" s="86"/>
      <c r="B105" s="86"/>
      <c r="M105" s="86"/>
      <c r="N105" s="86"/>
      <c r="O105" s="86"/>
      <c r="P105" s="86"/>
      <c r="Q105" s="86"/>
      <c r="R105" s="86"/>
      <c r="S105" s="86"/>
      <c r="T105" s="86"/>
      <c r="U105" s="86"/>
      <c r="V105" s="86"/>
      <c r="W105" s="86"/>
      <c r="X105" s="86"/>
      <c r="Y105" s="86"/>
      <c r="Z105" s="86"/>
      <c r="AA105" s="86"/>
      <c r="AB105" s="86"/>
      <c r="AC105" s="86"/>
      <c r="AD105" s="86"/>
      <c r="AE105" s="86"/>
    </row>
    <row r="106" spans="1:31">
      <c r="A106" s="86"/>
      <c r="B106" s="86"/>
      <c r="M106" s="86"/>
      <c r="N106" s="86"/>
      <c r="O106" s="86"/>
      <c r="P106" s="86"/>
      <c r="Q106" s="86"/>
      <c r="R106" s="86"/>
      <c r="S106" s="86"/>
      <c r="T106" s="86"/>
      <c r="U106" s="86"/>
      <c r="V106" s="86"/>
      <c r="W106" s="86"/>
      <c r="X106" s="86"/>
      <c r="Y106" s="86"/>
      <c r="Z106" s="86"/>
      <c r="AA106" s="86"/>
      <c r="AB106" s="86"/>
      <c r="AC106" s="86"/>
      <c r="AD106" s="86"/>
      <c r="AE106" s="86"/>
    </row>
    <row r="107" spans="1:31">
      <c r="A107" s="86"/>
      <c r="B107" s="86"/>
    </row>
    <row r="108" spans="1:31">
      <c r="A108" s="86"/>
      <c r="B108" s="86"/>
    </row>
    <row r="109" spans="1:31">
      <c r="A109" s="86"/>
      <c r="B109" s="86"/>
    </row>
    <row r="110" spans="1:31">
      <c r="A110" s="86"/>
      <c r="B110" s="86"/>
    </row>
  </sheetData>
  <mergeCells count="21">
    <mergeCell ref="A38:D38"/>
    <mergeCell ref="A30:B30"/>
    <mergeCell ref="A32:D32"/>
    <mergeCell ref="A33:D33"/>
    <mergeCell ref="A34:D34"/>
    <mergeCell ref="A37:D37"/>
    <mergeCell ref="C30:D30"/>
    <mergeCell ref="A36:D36"/>
    <mergeCell ref="C29:D29"/>
    <mergeCell ref="B8:D8"/>
    <mergeCell ref="A29:B29"/>
    <mergeCell ref="B1:C1"/>
    <mergeCell ref="A3:D4"/>
    <mergeCell ref="A5:D5"/>
    <mergeCell ref="A6:C6"/>
    <mergeCell ref="A14:D14"/>
    <mergeCell ref="A28:B28"/>
    <mergeCell ref="C28:D28"/>
    <mergeCell ref="B7:D7"/>
    <mergeCell ref="B10:C10"/>
    <mergeCell ref="B11:C11"/>
  </mergeCells>
  <phoneticPr fontId="6" type="noConversion"/>
  <pageMargins left="1.19" right="0.75" top="1" bottom="1" header="0.5" footer="0.5"/>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41072-1E57-4405-B347-8E1EA052A981}">
  <sheetPr filterMode="1"/>
  <dimension ref="A1:AA111"/>
  <sheetViews>
    <sheetView view="pageBreakPreview" zoomScaleNormal="78" zoomScaleSheetLayoutView="100" workbookViewId="0"/>
  </sheetViews>
  <sheetFormatPr defaultColWidth="9" defaultRowHeight="14"/>
  <cols>
    <col min="1" max="1" width="7.453125" style="285" customWidth="1"/>
    <col min="2" max="2" width="27.26953125" style="286" customWidth="1"/>
    <col min="3" max="3" width="31.453125" style="286" customWidth="1"/>
    <col min="4" max="4" width="41.1796875" style="287" customWidth="1"/>
    <col min="5" max="5" width="2.81640625" style="272" customWidth="1"/>
    <col min="6" max="11" width="9" style="283" hidden="1" customWidth="1"/>
    <col min="12" max="16384" width="9" style="283"/>
  </cols>
  <sheetData>
    <row r="1" spans="1:11" ht="28.5" thickBot="1">
      <c r="A1" s="268">
        <v>1</v>
      </c>
      <c r="B1" s="269" t="s">
        <v>41</v>
      </c>
      <c r="C1" s="270" t="s">
        <v>42</v>
      </c>
      <c r="D1" s="271"/>
      <c r="K1" s="283" t="s">
        <v>43</v>
      </c>
    </row>
    <row r="2" spans="1:11">
      <c r="A2" s="273">
        <v>1.1000000000000001</v>
      </c>
      <c r="B2" s="274" t="s">
        <v>44</v>
      </c>
      <c r="C2" s="274" t="s">
        <v>45</v>
      </c>
      <c r="D2" s="275" t="s">
        <v>46</v>
      </c>
      <c r="K2" s="283" t="s">
        <v>43</v>
      </c>
    </row>
    <row r="3" spans="1:11" ht="28">
      <c r="A3" s="276" t="s">
        <v>47</v>
      </c>
      <c r="B3" s="277" t="s">
        <v>48</v>
      </c>
      <c r="C3" s="278" t="s">
        <v>9</v>
      </c>
      <c r="D3" s="279" t="s">
        <v>49</v>
      </c>
      <c r="K3" s="283" t="s">
        <v>43</v>
      </c>
    </row>
    <row r="4" spans="1:11" ht="58.5" customHeight="1">
      <c r="A4" s="276" t="s">
        <v>50</v>
      </c>
      <c r="B4" s="280" t="s">
        <v>51</v>
      </c>
      <c r="C4" s="281" t="s">
        <v>52</v>
      </c>
      <c r="D4" s="279"/>
      <c r="K4" s="283" t="s">
        <v>43</v>
      </c>
    </row>
    <row r="5" spans="1:11" s="54" customFormat="1" ht="79.5" customHeight="1">
      <c r="A5" s="95" t="s">
        <v>53</v>
      </c>
      <c r="B5" s="282" t="s">
        <v>54</v>
      </c>
      <c r="C5" s="48"/>
      <c r="D5" s="96" t="s">
        <v>55</v>
      </c>
      <c r="E5" s="104"/>
      <c r="K5" s="54" t="s">
        <v>56</v>
      </c>
    </row>
    <row r="6" spans="1:11" s="54" customFormat="1" ht="69.75" customHeight="1">
      <c r="A6" s="95" t="s">
        <v>57</v>
      </c>
      <c r="B6" s="282" t="s">
        <v>58</v>
      </c>
      <c r="C6" s="48"/>
      <c r="D6" s="96" t="s">
        <v>55</v>
      </c>
      <c r="E6" s="104"/>
      <c r="K6" s="54" t="s">
        <v>56</v>
      </c>
    </row>
    <row r="7" spans="1:11" ht="115.5" hidden="1" customHeight="1">
      <c r="A7" s="276" t="s">
        <v>59</v>
      </c>
      <c r="B7" s="322" t="s">
        <v>60</v>
      </c>
      <c r="C7" s="323"/>
      <c r="D7" s="324" t="s">
        <v>61</v>
      </c>
      <c r="K7" s="283" t="s">
        <v>62</v>
      </c>
    </row>
    <row r="8" spans="1:11" s="49" customFormat="1" ht="70">
      <c r="A8" s="205" t="s">
        <v>63</v>
      </c>
      <c r="B8" s="284" t="s">
        <v>64</v>
      </c>
      <c r="C8" s="48"/>
      <c r="D8" s="219" t="s">
        <v>65</v>
      </c>
      <c r="E8" s="104"/>
      <c r="K8" s="49" t="s">
        <v>56</v>
      </c>
    </row>
    <row r="9" spans="1:11">
      <c r="K9" s="283" t="s">
        <v>43</v>
      </c>
    </row>
    <row r="10" spans="1:11" ht="14.5" thickBot="1">
      <c r="A10" s="273">
        <v>1.2</v>
      </c>
      <c r="B10" s="288" t="s">
        <v>66</v>
      </c>
      <c r="C10" s="288"/>
      <c r="D10" s="289"/>
      <c r="K10" s="283" t="s">
        <v>43</v>
      </c>
    </row>
    <row r="11" spans="1:11" ht="28.5" thickBot="1">
      <c r="A11" s="290" t="s">
        <v>67</v>
      </c>
      <c r="B11" s="291" t="s">
        <v>68</v>
      </c>
      <c r="C11" s="281" t="s">
        <v>2</v>
      </c>
      <c r="D11" s="292"/>
      <c r="K11" s="283" t="s">
        <v>43</v>
      </c>
    </row>
    <row r="12" spans="1:11" ht="28.5" thickBot="1">
      <c r="A12" s="290" t="s">
        <v>69</v>
      </c>
      <c r="B12" s="291" t="s">
        <v>70</v>
      </c>
      <c r="C12" s="281" t="s">
        <v>2</v>
      </c>
      <c r="D12" s="292"/>
      <c r="K12" s="283" t="s">
        <v>43</v>
      </c>
    </row>
    <row r="13" spans="1:11" ht="14.5" thickBot="1">
      <c r="A13" s="290" t="s">
        <v>71</v>
      </c>
      <c r="B13" s="286" t="s">
        <v>72</v>
      </c>
      <c r="C13" s="281" t="s">
        <v>73</v>
      </c>
      <c r="D13" s="292"/>
      <c r="K13" s="283" t="s">
        <v>43</v>
      </c>
    </row>
    <row r="14" spans="1:11" ht="14.5" thickBot="1">
      <c r="A14" s="290" t="s">
        <v>74</v>
      </c>
      <c r="B14" s="291" t="s">
        <v>75</v>
      </c>
      <c r="C14" s="281" t="s">
        <v>76</v>
      </c>
      <c r="D14" s="292"/>
      <c r="K14" s="283" t="s">
        <v>43</v>
      </c>
    </row>
    <row r="15" spans="1:11" ht="28.5" thickBot="1">
      <c r="A15" s="290" t="s">
        <v>77</v>
      </c>
      <c r="B15" s="291" t="s">
        <v>78</v>
      </c>
      <c r="C15" s="281" t="s">
        <v>79</v>
      </c>
      <c r="D15" s="293" t="s">
        <v>80</v>
      </c>
      <c r="G15" s="283" t="s">
        <v>81</v>
      </c>
      <c r="K15" s="283" t="s">
        <v>43</v>
      </c>
    </row>
    <row r="16" spans="1:11" ht="14.5" thickBot="1">
      <c r="A16" s="290" t="s">
        <v>82</v>
      </c>
      <c r="B16" s="291" t="s">
        <v>83</v>
      </c>
      <c r="C16" s="281" t="s">
        <v>5</v>
      </c>
      <c r="D16" s="292"/>
      <c r="G16" s="283" t="s">
        <v>84</v>
      </c>
      <c r="K16" s="283" t="s">
        <v>43</v>
      </c>
    </row>
    <row r="17" spans="1:11" ht="14.5" thickBot="1">
      <c r="A17" s="290" t="s">
        <v>85</v>
      </c>
      <c r="B17" s="291" t="s">
        <v>86</v>
      </c>
      <c r="C17" s="281" t="s">
        <v>87</v>
      </c>
      <c r="D17" s="292"/>
      <c r="G17" s="283" t="s">
        <v>88</v>
      </c>
      <c r="K17" s="283" t="s">
        <v>43</v>
      </c>
    </row>
    <row r="18" spans="1:11" ht="14.5" thickBot="1">
      <c r="A18" s="290" t="s">
        <v>89</v>
      </c>
      <c r="B18" s="291" t="s">
        <v>90</v>
      </c>
      <c r="C18" s="281" t="s">
        <v>91</v>
      </c>
      <c r="D18" s="292"/>
      <c r="G18" s="283" t="s">
        <v>92</v>
      </c>
      <c r="K18" s="283" t="s">
        <v>43</v>
      </c>
    </row>
    <row r="19" spans="1:11" ht="14.5" thickBot="1">
      <c r="A19" s="290" t="s">
        <v>93</v>
      </c>
      <c r="B19" s="291" t="s">
        <v>94</v>
      </c>
      <c r="C19" s="281" t="s">
        <v>95</v>
      </c>
      <c r="D19" s="292"/>
      <c r="G19" s="283" t="s">
        <v>96</v>
      </c>
      <c r="K19" s="283" t="s">
        <v>43</v>
      </c>
    </row>
    <row r="20" spans="1:11" ht="14.5" thickBot="1">
      <c r="A20" s="290" t="s">
        <v>97</v>
      </c>
      <c r="B20" s="291" t="s">
        <v>98</v>
      </c>
      <c r="C20" s="281" t="s">
        <v>99</v>
      </c>
      <c r="D20" s="292"/>
      <c r="G20" s="283" t="s">
        <v>100</v>
      </c>
      <c r="K20" s="283" t="s">
        <v>43</v>
      </c>
    </row>
    <row r="21" spans="1:11" ht="40.5" customHeight="1">
      <c r="A21" s="290" t="s">
        <v>101</v>
      </c>
      <c r="B21" s="286" t="s">
        <v>102</v>
      </c>
      <c r="C21" s="281"/>
      <c r="D21" s="294" t="s">
        <v>103</v>
      </c>
      <c r="K21" s="283" t="s">
        <v>43</v>
      </c>
    </row>
    <row r="22" spans="1:11" ht="98">
      <c r="A22" s="290" t="s">
        <v>104</v>
      </c>
      <c r="B22" s="295" t="s">
        <v>105</v>
      </c>
      <c r="C22" s="281" t="s">
        <v>106</v>
      </c>
      <c r="D22" s="294"/>
      <c r="K22" s="283" t="s">
        <v>43</v>
      </c>
    </row>
    <row r="23" spans="1:11">
      <c r="A23" s="290"/>
      <c r="C23" s="281"/>
      <c r="D23" s="292"/>
      <c r="K23" s="283" t="s">
        <v>43</v>
      </c>
    </row>
    <row r="24" spans="1:11" ht="14.5" thickBot="1">
      <c r="A24" s="273">
        <v>1.3</v>
      </c>
      <c r="B24" s="296" t="s">
        <v>107</v>
      </c>
      <c r="C24" s="297"/>
      <c r="D24" s="289"/>
      <c r="K24" s="283" t="s">
        <v>43</v>
      </c>
    </row>
    <row r="25" spans="1:11" ht="26.25" customHeight="1" thickBot="1">
      <c r="A25" s="290" t="s">
        <v>108</v>
      </c>
      <c r="B25" s="291" t="s">
        <v>109</v>
      </c>
      <c r="C25" s="281" t="s">
        <v>110</v>
      </c>
      <c r="D25" s="293" t="s">
        <v>111</v>
      </c>
      <c r="G25" s="283" t="s">
        <v>112</v>
      </c>
      <c r="K25" s="283" t="s">
        <v>43</v>
      </c>
    </row>
    <row r="26" spans="1:11" ht="101.25" customHeight="1">
      <c r="A26" s="290" t="s">
        <v>113</v>
      </c>
      <c r="B26" s="286" t="s">
        <v>114</v>
      </c>
      <c r="C26" s="281" t="s">
        <v>115</v>
      </c>
      <c r="D26" s="294" t="s">
        <v>116</v>
      </c>
      <c r="G26" s="283" t="s">
        <v>110</v>
      </c>
      <c r="K26" s="283" t="s">
        <v>43</v>
      </c>
    </row>
    <row r="27" spans="1:11" ht="101.25" customHeight="1">
      <c r="A27" s="290" t="s">
        <v>117</v>
      </c>
      <c r="B27" s="286" t="s">
        <v>114</v>
      </c>
      <c r="C27" s="281"/>
      <c r="D27" s="294" t="s">
        <v>118</v>
      </c>
      <c r="K27" s="283" t="s">
        <v>56</v>
      </c>
    </row>
    <row r="28" spans="1:11" ht="42.5" thickBot="1">
      <c r="A28" s="290" t="s">
        <v>119</v>
      </c>
      <c r="B28" s="286" t="s">
        <v>120</v>
      </c>
      <c r="C28" s="281" t="s">
        <v>121</v>
      </c>
      <c r="D28" s="294" t="s">
        <v>122</v>
      </c>
      <c r="K28" s="283" t="s">
        <v>43</v>
      </c>
    </row>
    <row r="29" spans="1:11" ht="34.5" customHeight="1" thickBot="1">
      <c r="A29" s="290" t="s">
        <v>123</v>
      </c>
      <c r="B29" s="291" t="s">
        <v>124</v>
      </c>
      <c r="C29" s="281">
        <v>5</v>
      </c>
      <c r="D29" s="294" t="s">
        <v>125</v>
      </c>
      <c r="K29" s="283" t="s">
        <v>43</v>
      </c>
    </row>
    <row r="30" spans="1:11" ht="28">
      <c r="A30" s="290" t="s">
        <v>126</v>
      </c>
      <c r="B30" s="286" t="s">
        <v>127</v>
      </c>
      <c r="C30" s="281">
        <v>6</v>
      </c>
      <c r="D30" s="294" t="s">
        <v>128</v>
      </c>
      <c r="K30" s="283" t="s">
        <v>43</v>
      </c>
    </row>
    <row r="31" spans="1:11">
      <c r="A31" s="290" t="s">
        <v>129</v>
      </c>
      <c r="B31" s="286" t="s">
        <v>83</v>
      </c>
      <c r="C31" s="281" t="s">
        <v>5</v>
      </c>
      <c r="D31" s="294"/>
      <c r="K31" s="283" t="s">
        <v>43</v>
      </c>
    </row>
    <row r="32" spans="1:11" ht="28">
      <c r="A32" s="290" t="s">
        <v>130</v>
      </c>
      <c r="B32" s="286" t="s">
        <v>131</v>
      </c>
      <c r="C32" s="281" t="s">
        <v>132</v>
      </c>
      <c r="D32" s="292"/>
      <c r="K32" s="283" t="s">
        <v>43</v>
      </c>
    </row>
    <row r="33" spans="1:11" ht="42">
      <c r="A33" s="290" t="s">
        <v>133</v>
      </c>
      <c r="B33" s="286" t="s">
        <v>134</v>
      </c>
      <c r="C33" s="281" t="s">
        <v>121</v>
      </c>
      <c r="D33" s="294" t="s">
        <v>135</v>
      </c>
      <c r="K33" s="283" t="s">
        <v>43</v>
      </c>
    </row>
    <row r="34" spans="1:11" ht="58.5" customHeight="1">
      <c r="A34" s="290" t="s">
        <v>136</v>
      </c>
      <c r="B34" s="286" t="s">
        <v>137</v>
      </c>
      <c r="C34" s="281" t="s">
        <v>121</v>
      </c>
      <c r="D34" s="294" t="s">
        <v>138</v>
      </c>
      <c r="G34" s="283" t="s">
        <v>139</v>
      </c>
      <c r="K34" s="283" t="s">
        <v>43</v>
      </c>
    </row>
    <row r="35" spans="1:11" ht="14.5" thickBot="1">
      <c r="A35" s="290" t="s">
        <v>140</v>
      </c>
      <c r="B35" s="286" t="s">
        <v>141</v>
      </c>
      <c r="C35" s="281" t="s">
        <v>139</v>
      </c>
      <c r="D35" s="294" t="s">
        <v>142</v>
      </c>
      <c r="G35" s="283" t="s">
        <v>143</v>
      </c>
      <c r="K35" s="283" t="s">
        <v>43</v>
      </c>
    </row>
    <row r="36" spans="1:11" ht="14.5" thickBot="1">
      <c r="A36" s="290" t="s">
        <v>144</v>
      </c>
      <c r="B36" s="291" t="s">
        <v>145</v>
      </c>
      <c r="C36" s="281" t="s">
        <v>146</v>
      </c>
      <c r="D36" s="294" t="s">
        <v>147</v>
      </c>
      <c r="G36" s="283" t="s">
        <v>148</v>
      </c>
      <c r="K36" s="286" t="s">
        <v>43</v>
      </c>
    </row>
    <row r="37" spans="1:11" ht="35.5" customHeight="1">
      <c r="A37" s="290"/>
      <c r="C37" s="281"/>
      <c r="D37" s="292"/>
      <c r="G37" s="283" t="s">
        <v>146</v>
      </c>
      <c r="K37" s="286" t="s">
        <v>43</v>
      </c>
    </row>
    <row r="38" spans="1:11" ht="16" hidden="1">
      <c r="A38" s="276" t="s">
        <v>149</v>
      </c>
      <c r="B38" s="325" t="s">
        <v>150</v>
      </c>
      <c r="C38" s="316" t="s">
        <v>151</v>
      </c>
      <c r="D38" s="316" t="s">
        <v>152</v>
      </c>
      <c r="G38" s="283" t="s">
        <v>153</v>
      </c>
      <c r="K38" s="283" t="s">
        <v>154</v>
      </c>
    </row>
    <row r="39" spans="1:11" ht="28" hidden="1">
      <c r="A39" s="290"/>
      <c r="B39" s="326" t="s">
        <v>155</v>
      </c>
      <c r="C39" s="327"/>
      <c r="D39" s="328"/>
      <c r="G39" s="283" t="s">
        <v>156</v>
      </c>
      <c r="K39" s="283" t="s">
        <v>154</v>
      </c>
    </row>
    <row r="40" spans="1:11" ht="28" hidden="1">
      <c r="A40" s="290"/>
      <c r="B40" s="326" t="s">
        <v>157</v>
      </c>
      <c r="C40" s="327"/>
      <c r="D40" s="328"/>
      <c r="K40" s="283" t="s">
        <v>154</v>
      </c>
    </row>
    <row r="41" spans="1:11" ht="15.65" customHeight="1">
      <c r="A41" s="290"/>
      <c r="B41" s="326" t="s">
        <v>158</v>
      </c>
      <c r="C41" s="327"/>
      <c r="D41" s="328"/>
      <c r="K41" s="283" t="s">
        <v>154</v>
      </c>
    </row>
    <row r="42" spans="1:11" ht="14.5" customHeight="1">
      <c r="A42" s="290"/>
      <c r="B42" s="326" t="s">
        <v>159</v>
      </c>
      <c r="C42" s="327"/>
      <c r="D42" s="328"/>
      <c r="K42" s="283" t="s">
        <v>154</v>
      </c>
    </row>
    <row r="43" spans="1:11" ht="16.899999999999999" customHeight="1">
      <c r="A43" s="290"/>
      <c r="B43" s="326" t="s">
        <v>160</v>
      </c>
      <c r="C43" s="327"/>
      <c r="D43" s="328"/>
      <c r="K43" s="283" t="s">
        <v>154</v>
      </c>
    </row>
    <row r="44" spans="1:11" ht="10.9" customHeight="1">
      <c r="A44" s="290"/>
      <c r="B44" s="326" t="s">
        <v>161</v>
      </c>
      <c r="C44" s="327"/>
      <c r="D44" s="328"/>
      <c r="K44" s="283" t="s">
        <v>154</v>
      </c>
    </row>
    <row r="45" spans="1:11" ht="15" customHeight="1">
      <c r="A45" s="290"/>
      <c r="B45" s="277"/>
      <c r="C45" s="329"/>
      <c r="D45" s="330"/>
      <c r="K45" s="283" t="s">
        <v>154</v>
      </c>
    </row>
    <row r="46" spans="1:11" s="49" customFormat="1">
      <c r="A46" s="94" t="s">
        <v>162</v>
      </c>
      <c r="B46" s="217" t="s">
        <v>163</v>
      </c>
      <c r="C46" s="619">
        <v>600</v>
      </c>
      <c r="D46" s="204"/>
      <c r="E46" s="104"/>
      <c r="G46" s="49" t="s">
        <v>146</v>
      </c>
      <c r="K46" s="49" t="s">
        <v>56</v>
      </c>
    </row>
    <row r="47" spans="1:11">
      <c r="A47" s="290"/>
      <c r="B47" s="277"/>
      <c r="C47" s="298"/>
      <c r="D47" s="299"/>
      <c r="K47" s="283" t="s">
        <v>43</v>
      </c>
    </row>
    <row r="48" spans="1:11">
      <c r="A48" s="273">
        <v>1.4</v>
      </c>
      <c r="B48" s="296" t="s">
        <v>164</v>
      </c>
      <c r="C48" s="297"/>
      <c r="D48" s="300" t="s">
        <v>165</v>
      </c>
      <c r="K48" s="283" t="s">
        <v>43</v>
      </c>
    </row>
    <row r="49" spans="1:11" ht="28.5" thickBot="1">
      <c r="A49" s="276" t="s">
        <v>166</v>
      </c>
      <c r="B49" s="277" t="s">
        <v>167</v>
      </c>
      <c r="C49" s="278" t="s">
        <v>168</v>
      </c>
      <c r="D49" s="279" t="s">
        <v>169</v>
      </c>
      <c r="K49" s="283" t="s">
        <v>43</v>
      </c>
    </row>
    <row r="50" spans="1:11" ht="31.5" customHeight="1">
      <c r="A50" s="276"/>
      <c r="B50" s="638" t="s">
        <v>170</v>
      </c>
      <c r="C50" s="281" t="s">
        <v>171</v>
      </c>
      <c r="D50" s="293" t="s">
        <v>172</v>
      </c>
      <c r="K50" s="283" t="s">
        <v>43</v>
      </c>
    </row>
    <row r="51" spans="1:11" ht="31.5" customHeight="1">
      <c r="A51" s="276"/>
      <c r="B51" s="639"/>
      <c r="C51" s="281"/>
      <c r="D51" s="294" t="s">
        <v>173</v>
      </c>
      <c r="K51" s="283" t="s">
        <v>43</v>
      </c>
    </row>
    <row r="52" spans="1:11" ht="14.5" thickBot="1">
      <c r="A52" s="276"/>
      <c r="B52" s="640"/>
      <c r="C52" s="281"/>
      <c r="D52" s="301" t="s">
        <v>174</v>
      </c>
      <c r="K52" s="283" t="s">
        <v>56</v>
      </c>
    </row>
    <row r="53" spans="1:11" ht="28">
      <c r="A53" s="276"/>
      <c r="B53" s="641" t="s">
        <v>175</v>
      </c>
      <c r="C53" s="281"/>
      <c r="D53" s="293" t="s">
        <v>176</v>
      </c>
      <c r="K53" s="283" t="s">
        <v>43</v>
      </c>
    </row>
    <row r="54" spans="1:11" ht="14.5" thickBot="1">
      <c r="A54" s="276"/>
      <c r="B54" s="642"/>
      <c r="C54" s="281"/>
      <c r="D54" s="294" t="s">
        <v>177</v>
      </c>
      <c r="K54" s="283" t="s">
        <v>43</v>
      </c>
    </row>
    <row r="55" spans="1:11" s="49" customFormat="1" ht="42">
      <c r="A55" s="94"/>
      <c r="B55" s="302" t="s">
        <v>178</v>
      </c>
      <c r="C55" s="48" t="s">
        <v>179</v>
      </c>
      <c r="D55" s="96" t="s">
        <v>180</v>
      </c>
      <c r="E55" s="104"/>
      <c r="K55" s="49" t="s">
        <v>56</v>
      </c>
    </row>
    <row r="56" spans="1:11">
      <c r="A56" s="276"/>
      <c r="B56" s="280"/>
      <c r="C56" s="281"/>
      <c r="D56" s="294"/>
    </row>
    <row r="57" spans="1:11" ht="14.5" thickBot="1">
      <c r="A57" s="276" t="s">
        <v>181</v>
      </c>
      <c r="B57" s="280" t="s">
        <v>182</v>
      </c>
      <c r="C57" s="303">
        <v>486.77</v>
      </c>
      <c r="D57" s="304"/>
      <c r="K57" s="283" t="s">
        <v>43</v>
      </c>
    </row>
    <row r="58" spans="1:11" ht="28.5" hidden="1" thickBot="1">
      <c r="A58" s="276" t="s">
        <v>183</v>
      </c>
      <c r="B58" s="280" t="s">
        <v>184</v>
      </c>
      <c r="C58" s="303" t="s">
        <v>161</v>
      </c>
      <c r="D58" s="293" t="s">
        <v>185</v>
      </c>
      <c r="K58" s="283" t="s">
        <v>62</v>
      </c>
    </row>
    <row r="59" spans="1:11" ht="28.5" hidden="1" thickBot="1">
      <c r="A59" s="276" t="s">
        <v>186</v>
      </c>
      <c r="B59" s="280" t="s">
        <v>187</v>
      </c>
      <c r="C59" s="303" t="s">
        <v>188</v>
      </c>
      <c r="D59" s="293"/>
      <c r="K59" s="283" t="s">
        <v>62</v>
      </c>
    </row>
    <row r="60" spans="1:11" ht="70.5" hidden="1" thickBot="1">
      <c r="A60" s="276" t="s">
        <v>189</v>
      </c>
      <c r="B60" s="280" t="s">
        <v>190</v>
      </c>
      <c r="C60" s="303"/>
      <c r="D60" s="293"/>
      <c r="K60" s="283" t="s">
        <v>62</v>
      </c>
    </row>
    <row r="61" spans="1:11" ht="98.5" hidden="1" thickBot="1">
      <c r="A61" s="285" t="s">
        <v>191</v>
      </c>
      <c r="B61" s="280" t="s">
        <v>192</v>
      </c>
      <c r="C61" s="303"/>
      <c r="D61" s="293"/>
      <c r="K61" s="283" t="s">
        <v>62</v>
      </c>
    </row>
    <row r="62" spans="1:11" ht="28.5" thickBot="1">
      <c r="A62" s="276" t="s">
        <v>193</v>
      </c>
      <c r="B62" s="305" t="s">
        <v>194</v>
      </c>
      <c r="C62" s="281" t="s">
        <v>161</v>
      </c>
      <c r="D62" s="294" t="s">
        <v>195</v>
      </c>
      <c r="G62" s="283" t="s">
        <v>196</v>
      </c>
      <c r="K62" s="283" t="s">
        <v>43</v>
      </c>
    </row>
    <row r="63" spans="1:11" ht="28">
      <c r="A63" s="276" t="s">
        <v>197</v>
      </c>
      <c r="B63" s="280" t="s">
        <v>198</v>
      </c>
      <c r="C63" s="281" t="s">
        <v>188</v>
      </c>
      <c r="D63" s="293" t="s">
        <v>199</v>
      </c>
      <c r="G63" s="283" t="s">
        <v>161</v>
      </c>
      <c r="K63" s="283" t="s">
        <v>43</v>
      </c>
    </row>
    <row r="64" spans="1:11" ht="105" hidden="1" customHeight="1">
      <c r="A64" s="276" t="s">
        <v>200</v>
      </c>
      <c r="B64" s="280" t="s">
        <v>201</v>
      </c>
      <c r="C64" s="331" t="s">
        <v>202</v>
      </c>
      <c r="D64" s="332" t="s">
        <v>203</v>
      </c>
      <c r="G64" s="283" t="s">
        <v>204</v>
      </c>
      <c r="K64" s="283" t="s">
        <v>62</v>
      </c>
    </row>
    <row r="65" spans="1:11" ht="49.5" hidden="1" customHeight="1">
      <c r="A65" s="276"/>
      <c r="B65" s="280" t="s">
        <v>205</v>
      </c>
      <c r="C65" s="303"/>
      <c r="D65" s="332"/>
      <c r="K65" s="283" t="s">
        <v>62</v>
      </c>
    </row>
    <row r="66" spans="1:11" ht="87.65" customHeight="1">
      <c r="A66" s="276"/>
      <c r="B66" s="302" t="s">
        <v>206</v>
      </c>
      <c r="C66" s="303" t="s">
        <v>207</v>
      </c>
      <c r="D66" s="220" t="s">
        <v>208</v>
      </c>
      <c r="K66" s="283" t="s">
        <v>56</v>
      </c>
    </row>
    <row r="67" spans="1:11" ht="28" hidden="1">
      <c r="A67" s="276" t="s">
        <v>209</v>
      </c>
      <c r="B67" s="310" t="s">
        <v>210</v>
      </c>
      <c r="C67" s="281"/>
      <c r="D67" s="332" t="s">
        <v>211</v>
      </c>
      <c r="K67" s="283" t="s">
        <v>62</v>
      </c>
    </row>
    <row r="68" spans="1:11" ht="28.5" hidden="1" customHeight="1">
      <c r="A68" s="333" t="s">
        <v>212</v>
      </c>
      <c r="B68" s="310" t="s">
        <v>213</v>
      </c>
      <c r="C68" s="281"/>
      <c r="D68" s="332" t="s">
        <v>211</v>
      </c>
      <c r="K68" s="283" t="s">
        <v>62</v>
      </c>
    </row>
    <row r="69" spans="1:11" ht="56" hidden="1">
      <c r="A69" s="334" t="s">
        <v>214</v>
      </c>
      <c r="B69" s="280" t="s">
        <v>215</v>
      </c>
      <c r="C69" s="281"/>
      <c r="D69" s="293" t="s">
        <v>216</v>
      </c>
      <c r="K69" s="283" t="s">
        <v>62</v>
      </c>
    </row>
    <row r="70" spans="1:11" ht="70" hidden="1">
      <c r="A70" s="334" t="s">
        <v>217</v>
      </c>
      <c r="B70" s="280" t="s">
        <v>218</v>
      </c>
      <c r="C70" s="281"/>
      <c r="D70" s="304"/>
      <c r="K70" s="283" t="s">
        <v>62</v>
      </c>
    </row>
    <row r="71" spans="1:11" hidden="1">
      <c r="A71" s="334" t="s">
        <v>219</v>
      </c>
      <c r="B71" s="280" t="s">
        <v>220</v>
      </c>
      <c r="C71" s="281"/>
      <c r="D71" s="294" t="s">
        <v>221</v>
      </c>
      <c r="K71" s="283" t="s">
        <v>62</v>
      </c>
    </row>
    <row r="72" spans="1:11" ht="28">
      <c r="A72" s="276" t="s">
        <v>222</v>
      </c>
      <c r="B72" s="280" t="s">
        <v>223</v>
      </c>
      <c r="C72" s="281" t="s">
        <v>224</v>
      </c>
      <c r="D72" s="294" t="s">
        <v>225</v>
      </c>
      <c r="K72" s="283" t="s">
        <v>43</v>
      </c>
    </row>
    <row r="73" spans="1:11" ht="56">
      <c r="A73" s="276" t="s">
        <v>226</v>
      </c>
      <c r="B73" s="280" t="s">
        <v>227</v>
      </c>
      <c r="C73" s="281" t="s">
        <v>228</v>
      </c>
      <c r="D73" s="294" t="s">
        <v>229</v>
      </c>
      <c r="K73" s="283" t="s">
        <v>43</v>
      </c>
    </row>
    <row r="74" spans="1:11" ht="28">
      <c r="A74" s="276" t="s">
        <v>230</v>
      </c>
      <c r="B74" s="280" t="s">
        <v>231</v>
      </c>
      <c r="C74" s="281" t="s">
        <v>232</v>
      </c>
      <c r="D74" s="304"/>
      <c r="K74" s="283" t="s">
        <v>43</v>
      </c>
    </row>
    <row r="75" spans="1:11">
      <c r="A75" s="276"/>
      <c r="B75" s="280" t="s">
        <v>233</v>
      </c>
      <c r="C75" s="281"/>
      <c r="D75" s="304"/>
      <c r="K75" s="283" t="s">
        <v>43</v>
      </c>
    </row>
    <row r="76" spans="1:11" ht="70" hidden="1">
      <c r="A76" s="276" t="s">
        <v>234</v>
      </c>
      <c r="B76" s="280" t="s">
        <v>235</v>
      </c>
      <c r="C76" s="281"/>
      <c r="D76" s="304"/>
      <c r="K76" s="283" t="s">
        <v>62</v>
      </c>
    </row>
    <row r="77" spans="1:11" ht="42">
      <c r="A77" s="276" t="s">
        <v>236</v>
      </c>
      <c r="B77" s="280" t="s">
        <v>237</v>
      </c>
      <c r="C77" s="281" t="s">
        <v>238</v>
      </c>
      <c r="D77" s="294" t="s">
        <v>239</v>
      </c>
      <c r="K77" s="283" t="s">
        <v>43</v>
      </c>
    </row>
    <row r="78" spans="1:11" ht="28.5" thickBot="1">
      <c r="A78" s="276" t="s">
        <v>240</v>
      </c>
      <c r="B78" s="280" t="s">
        <v>241</v>
      </c>
      <c r="C78" s="281" t="s">
        <v>242</v>
      </c>
      <c r="D78" s="294" t="s">
        <v>243</v>
      </c>
      <c r="K78" s="283" t="s">
        <v>43</v>
      </c>
    </row>
    <row r="79" spans="1:11" ht="28.5" thickBot="1">
      <c r="A79" s="276" t="s">
        <v>244</v>
      </c>
      <c r="B79" s="305" t="s">
        <v>245</v>
      </c>
      <c r="C79" s="281" t="s">
        <v>246</v>
      </c>
      <c r="D79" s="306" t="s">
        <v>247</v>
      </c>
      <c r="K79" s="283" t="s">
        <v>43</v>
      </c>
    </row>
    <row r="80" spans="1:11">
      <c r="A80" s="276"/>
      <c r="B80" s="307" t="s">
        <v>248</v>
      </c>
      <c r="C80" s="308"/>
      <c r="D80" s="309"/>
      <c r="K80" s="283" t="s">
        <v>43</v>
      </c>
    </row>
    <row r="81" spans="1:11" ht="28">
      <c r="A81" s="276" t="s">
        <v>249</v>
      </c>
      <c r="B81" s="310" t="s">
        <v>250</v>
      </c>
      <c r="C81" s="308" t="s">
        <v>251</v>
      </c>
      <c r="D81" s="309" t="s">
        <v>247</v>
      </c>
      <c r="K81" s="283" t="s">
        <v>43</v>
      </c>
    </row>
    <row r="82" spans="1:11">
      <c r="A82" s="276"/>
      <c r="B82" s="307" t="s">
        <v>248</v>
      </c>
      <c r="C82" s="308"/>
      <c r="D82" s="309"/>
      <c r="K82" s="283" t="s">
        <v>43</v>
      </c>
    </row>
    <row r="83" spans="1:11">
      <c r="A83" s="276" t="s">
        <v>252</v>
      </c>
      <c r="B83" s="280" t="s">
        <v>253</v>
      </c>
      <c r="C83" s="281" t="s">
        <v>254</v>
      </c>
      <c r="D83" s="294" t="s">
        <v>221</v>
      </c>
      <c r="K83" s="283" t="s">
        <v>43</v>
      </c>
    </row>
    <row r="84" spans="1:11" ht="14.5" hidden="1" thickBot="1">
      <c r="A84" s="276" t="s">
        <v>255</v>
      </c>
      <c r="B84" s="305" t="s">
        <v>256</v>
      </c>
      <c r="C84" s="281"/>
      <c r="D84" s="294" t="s">
        <v>221</v>
      </c>
      <c r="K84" s="283" t="s">
        <v>62</v>
      </c>
    </row>
    <row r="85" spans="1:11" ht="14.5" hidden="1" thickBot="1">
      <c r="A85" s="276" t="s">
        <v>257</v>
      </c>
      <c r="B85" s="305" t="s">
        <v>258</v>
      </c>
      <c r="C85" s="281"/>
      <c r="D85" s="294" t="s">
        <v>221</v>
      </c>
      <c r="K85" s="283" t="s">
        <v>62</v>
      </c>
    </row>
    <row r="86" spans="1:11">
      <c r="A86" s="276"/>
      <c r="B86" s="311"/>
      <c r="C86" s="312"/>
      <c r="D86" s="313"/>
      <c r="K86" s="283" t="s">
        <v>43</v>
      </c>
    </row>
    <row r="87" spans="1:11">
      <c r="A87" s="314" t="s">
        <v>259</v>
      </c>
      <c r="B87" s="315" t="s">
        <v>260</v>
      </c>
      <c r="C87" s="316" t="s">
        <v>261</v>
      </c>
      <c r="D87" s="316" t="s">
        <v>262</v>
      </c>
      <c r="E87" s="317"/>
      <c r="K87" s="283" t="s">
        <v>43</v>
      </c>
    </row>
    <row r="88" spans="1:11">
      <c r="A88" s="290"/>
      <c r="B88" s="318" t="s">
        <v>263</v>
      </c>
      <c r="C88" s="319">
        <v>10</v>
      </c>
      <c r="D88" s="319">
        <v>486.77</v>
      </c>
      <c r="K88" s="283" t="s">
        <v>43</v>
      </c>
    </row>
    <row r="89" spans="1:11">
      <c r="A89" s="290"/>
      <c r="B89" s="318" t="s">
        <v>264</v>
      </c>
      <c r="C89" s="319"/>
      <c r="D89" s="319"/>
      <c r="K89" s="283" t="s">
        <v>43</v>
      </c>
    </row>
    <row r="90" spans="1:11">
      <c r="A90" s="290"/>
      <c r="B90" s="318" t="s">
        <v>265</v>
      </c>
      <c r="C90" s="319"/>
      <c r="D90" s="319"/>
      <c r="K90" s="283" t="s">
        <v>43</v>
      </c>
    </row>
    <row r="91" spans="1:11">
      <c r="A91" s="290"/>
      <c r="B91" s="318" t="s">
        <v>266</v>
      </c>
      <c r="C91" s="319"/>
      <c r="D91" s="319"/>
      <c r="K91" s="283" t="s">
        <v>43</v>
      </c>
    </row>
    <row r="92" spans="1:11">
      <c r="A92" s="290"/>
      <c r="B92" s="318" t="s">
        <v>267</v>
      </c>
      <c r="C92" s="319">
        <v>10</v>
      </c>
      <c r="D92" s="319">
        <v>486.77</v>
      </c>
      <c r="K92" s="283" t="s">
        <v>43</v>
      </c>
    </row>
    <row r="93" spans="1:11">
      <c r="A93" s="320"/>
      <c r="D93" s="292"/>
      <c r="K93" s="283" t="s">
        <v>43</v>
      </c>
    </row>
    <row r="94" spans="1:11" ht="33.75" hidden="1" customHeight="1">
      <c r="A94" s="314" t="s">
        <v>268</v>
      </c>
      <c r="B94" s="643" t="s">
        <v>269</v>
      </c>
      <c r="C94" s="644"/>
      <c r="D94" s="645"/>
      <c r="E94" s="317"/>
      <c r="K94" s="283" t="s">
        <v>62</v>
      </c>
    </row>
    <row r="95" spans="1:11" ht="90" hidden="1" customHeight="1">
      <c r="A95" s="335"/>
      <c r="B95" s="336" t="s">
        <v>270</v>
      </c>
      <c r="C95" s="337" t="s">
        <v>262</v>
      </c>
      <c r="D95" s="337" t="s">
        <v>271</v>
      </c>
      <c r="E95" s="317"/>
      <c r="K95" s="283" t="s">
        <v>62</v>
      </c>
    </row>
    <row r="96" spans="1:11" ht="42" hidden="1">
      <c r="A96" s="290"/>
      <c r="B96" s="338" t="s">
        <v>272</v>
      </c>
      <c r="C96" s="339" t="s">
        <v>273</v>
      </c>
      <c r="D96" s="339" t="s">
        <v>274</v>
      </c>
      <c r="K96" s="283" t="s">
        <v>62</v>
      </c>
    </row>
    <row r="97" spans="1:27" ht="42" hidden="1">
      <c r="A97" s="290"/>
      <c r="B97" s="338" t="s">
        <v>275</v>
      </c>
      <c r="C97" s="339" t="s">
        <v>273</v>
      </c>
      <c r="D97" s="339" t="s">
        <v>276</v>
      </c>
      <c r="K97" s="283" t="s">
        <v>62</v>
      </c>
    </row>
    <row r="98" spans="1:27" hidden="1">
      <c r="A98" s="290"/>
      <c r="B98" s="340"/>
      <c r="C98" s="327"/>
      <c r="D98" s="328"/>
      <c r="K98" s="283" t="s">
        <v>62</v>
      </c>
    </row>
    <row r="99" spans="1:27" hidden="1">
      <c r="A99" s="290"/>
      <c r="B99" s="340"/>
      <c r="C99" s="327"/>
      <c r="D99" s="328"/>
      <c r="K99" s="283" t="s">
        <v>62</v>
      </c>
    </row>
    <row r="100" spans="1:27" hidden="1">
      <c r="A100" s="290"/>
      <c r="B100" s="340"/>
      <c r="C100" s="327"/>
      <c r="D100" s="328"/>
      <c r="K100" s="283" t="s">
        <v>62</v>
      </c>
    </row>
    <row r="101" spans="1:27">
      <c r="B101" s="281"/>
      <c r="C101" s="281"/>
      <c r="D101" s="321"/>
    </row>
    <row r="110" spans="1:27">
      <c r="AA110" s="283" t="s">
        <v>277</v>
      </c>
    </row>
    <row r="111" spans="1:27">
      <c r="AA111" s="283" t="s">
        <v>254</v>
      </c>
    </row>
  </sheetData>
  <sheetProtection formatCells="0" formatColumns="0" formatRows="0" insertColumns="0" insertRows="0" insertHyperlinks="0" sort="0" autoFilter="0" pivotTables="0"/>
  <autoFilter ref="K1:K111" xr:uid="{FA8BA365-389E-4A9C-9C30-3B5E1F233795}">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A2D921B4-3529-4C9F-A6BF-745F6BE5ECFD}">
      <formula1>$AA$110:$AA$111</formula1>
    </dataValidation>
    <dataValidation type="list" allowBlank="1" showInputMessage="1" showErrorMessage="1" sqref="C25" xr:uid="{F67BB6BA-2913-41E6-956E-FFBC973312EF}">
      <formula1>$G$25:$G$30</formula1>
    </dataValidation>
    <dataValidation type="list" allowBlank="1" showInputMessage="1" showErrorMessage="1" sqref="C36" xr:uid="{49B32015-1781-4D58-91A9-27C094B0F34F}">
      <formula1>$G$36:$G$39</formula1>
    </dataValidation>
    <dataValidation type="list" allowBlank="1" showInputMessage="1" showErrorMessage="1" sqref="C26:C27" xr:uid="{9CDAFA05-5FE5-4E3A-AEA2-82896BAF03DF}">
      <formula1>$G$15:$G$20</formula1>
    </dataValidation>
    <dataValidation type="list" allowBlank="1" showInputMessage="1" showErrorMessage="1" sqref="C35" xr:uid="{78ECB5F4-FB2A-44F4-A617-A23B57BE0A2F}">
      <formula1>$G$34:$G$35</formula1>
    </dataValidation>
    <dataValidation type="list" allowBlank="1" showInputMessage="1" showErrorMessage="1" sqref="C62" xr:uid="{14E398A3-35A6-472E-B2F1-9CF024DC3D03}">
      <formula1>$G$62:$G$64</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0E8E7-5063-40C5-B024-210B9485EE25}">
  <dimension ref="A1:L600"/>
  <sheetViews>
    <sheetView workbookViewId="0"/>
  </sheetViews>
  <sheetFormatPr defaultColWidth="11.453125" defaultRowHeight="15.5"/>
  <cols>
    <col min="1" max="1" width="4.1796875" style="3" customWidth="1"/>
    <col min="2" max="4" width="11.453125" style="4" customWidth="1"/>
    <col min="5" max="5" width="9.1796875" style="4" customWidth="1"/>
    <col min="6" max="6" width="3.1796875" style="4" customWidth="1"/>
    <col min="7" max="7" width="7.26953125" style="4" customWidth="1"/>
    <col min="8" max="8" width="10.54296875" style="4" customWidth="1"/>
    <col min="9" max="9" width="11.453125" style="4" customWidth="1"/>
    <col min="10" max="10" width="10.453125" style="4" customWidth="1"/>
    <col min="11" max="11" width="9.7265625" style="4" customWidth="1"/>
    <col min="12" max="16384" width="11.453125" style="4"/>
  </cols>
  <sheetData>
    <row r="1" spans="1:12">
      <c r="A1" s="31" t="s">
        <v>1556</v>
      </c>
    </row>
    <row r="2" spans="1:12" ht="16.5" customHeight="1" thickBot="1">
      <c r="B2" s="722" t="s">
        <v>1557</v>
      </c>
      <c r="C2" s="723"/>
      <c r="D2" s="723"/>
      <c r="E2" s="723"/>
      <c r="F2" s="12"/>
      <c r="G2" s="724" t="s">
        <v>1558</v>
      </c>
      <c r="H2" s="724"/>
      <c r="I2" s="724"/>
      <c r="J2" s="724"/>
      <c r="K2" s="724"/>
      <c r="L2" s="725"/>
    </row>
    <row r="3" spans="1:12" ht="92.25" customHeight="1" thickTop="1" thickBot="1">
      <c r="B3" s="592"/>
      <c r="C3" s="592"/>
      <c r="D3" s="592"/>
      <c r="E3" s="592"/>
      <c r="F3" s="12"/>
      <c r="G3" s="593"/>
      <c r="H3" s="593"/>
      <c r="I3" s="593"/>
      <c r="J3" s="593"/>
      <c r="K3" s="593"/>
      <c r="L3" s="594"/>
    </row>
    <row r="4" spans="1:12" ht="40.5" customHeight="1" thickTop="1" thickBot="1">
      <c r="A4" s="5"/>
      <c r="B4" s="13" t="s">
        <v>1559</v>
      </c>
      <c r="C4" s="726" t="s">
        <v>237</v>
      </c>
      <c r="D4" s="727"/>
      <c r="E4" s="728"/>
      <c r="F4" s="12"/>
      <c r="G4" s="14">
        <v>1</v>
      </c>
      <c r="H4" s="14" t="s">
        <v>1560</v>
      </c>
      <c r="I4" s="729" t="s">
        <v>1561</v>
      </c>
      <c r="J4" s="730"/>
      <c r="K4" s="730"/>
      <c r="L4" s="731"/>
    </row>
    <row r="5" spans="1:12" ht="36.75" customHeight="1" thickTop="1" thickBot="1">
      <c r="A5" s="6"/>
      <c r="B5" s="15">
        <v>1000</v>
      </c>
      <c r="C5" s="15" t="s">
        <v>1550</v>
      </c>
      <c r="D5" s="15"/>
      <c r="E5" s="16"/>
      <c r="F5" s="12"/>
      <c r="G5" s="14">
        <v>2</v>
      </c>
      <c r="H5" s="14" t="s">
        <v>1562</v>
      </c>
      <c r="I5" s="732" t="s">
        <v>1563</v>
      </c>
      <c r="J5" s="733"/>
      <c r="K5" s="733"/>
      <c r="L5" s="17" t="s">
        <v>1564</v>
      </c>
    </row>
    <row r="6" spans="1:12" ht="37" thickTop="1" thickBot="1">
      <c r="A6" s="6"/>
      <c r="B6" s="14">
        <v>1010</v>
      </c>
      <c r="C6" s="14"/>
      <c r="D6" s="14" t="s">
        <v>1565</v>
      </c>
      <c r="E6" s="18"/>
      <c r="F6" s="12"/>
      <c r="G6" s="14">
        <v>3</v>
      </c>
      <c r="H6" s="19" t="s">
        <v>1566</v>
      </c>
      <c r="I6" s="732"/>
      <c r="J6" s="733"/>
      <c r="K6" s="733"/>
      <c r="L6" s="20" t="s">
        <v>1567</v>
      </c>
    </row>
    <row r="7" spans="1:12" ht="16" thickBot="1">
      <c r="A7" s="6"/>
      <c r="B7" s="14">
        <v>1020</v>
      </c>
      <c r="C7" s="14"/>
      <c r="D7" s="14" t="s">
        <v>1568</v>
      </c>
      <c r="E7" s="18"/>
      <c r="F7" s="12"/>
      <c r="G7" s="21">
        <v>4</v>
      </c>
      <c r="H7" s="734" t="s">
        <v>1569</v>
      </c>
      <c r="I7" s="735"/>
      <c r="J7" s="735"/>
      <c r="K7" s="735"/>
      <c r="L7" s="736"/>
    </row>
    <row r="8" spans="1:12" ht="18.5" thickBot="1">
      <c r="A8" s="6"/>
      <c r="B8" s="14">
        <v>1030</v>
      </c>
      <c r="C8" s="14"/>
      <c r="D8" s="14" t="s">
        <v>1570</v>
      </c>
      <c r="E8" s="18"/>
    </row>
    <row r="9" spans="1:12" s="7" customFormat="1" ht="16" thickBot="1">
      <c r="A9" s="6"/>
      <c r="B9" s="14">
        <v>1040</v>
      </c>
      <c r="C9" s="14"/>
      <c r="D9" s="14" t="s">
        <v>1571</v>
      </c>
      <c r="E9" s="18"/>
    </row>
    <row r="10" spans="1:12" s="7" customFormat="1" ht="20.25" customHeight="1" thickBot="1">
      <c r="A10" s="6"/>
      <c r="B10" s="21">
        <v>1050</v>
      </c>
      <c r="C10" s="21"/>
      <c r="D10" s="21" t="s">
        <v>1572</v>
      </c>
      <c r="E10" s="22"/>
    </row>
    <row r="11" spans="1:12" ht="19" thickTop="1" thickBot="1">
      <c r="A11" s="6"/>
      <c r="B11" s="15">
        <v>2000</v>
      </c>
      <c r="C11" s="15" t="s">
        <v>1573</v>
      </c>
      <c r="D11" s="15"/>
      <c r="E11" s="16"/>
    </row>
    <row r="12" spans="1:12" ht="37" thickTop="1" thickBot="1">
      <c r="A12" s="6"/>
      <c r="B12" s="14">
        <v>2010</v>
      </c>
      <c r="C12" s="14"/>
      <c r="D12" s="14" t="s">
        <v>1574</v>
      </c>
      <c r="E12" s="18"/>
    </row>
    <row r="13" spans="1:12" ht="16" thickBot="1">
      <c r="A13" s="6"/>
      <c r="B13" s="21">
        <v>2020</v>
      </c>
      <c r="C13" s="21"/>
      <c r="D13" s="21" t="s">
        <v>1575</v>
      </c>
      <c r="E13" s="22"/>
    </row>
    <row r="14" spans="1:12" ht="19" thickTop="1" thickBot="1">
      <c r="A14" s="6"/>
      <c r="B14" s="15">
        <v>3000</v>
      </c>
      <c r="C14" s="15" t="s">
        <v>1576</v>
      </c>
      <c r="D14" s="15"/>
      <c r="E14" s="16"/>
    </row>
    <row r="15" spans="1:12" ht="31.5" customHeight="1" thickTop="1" thickBot="1">
      <c r="A15" s="6"/>
      <c r="B15" s="23">
        <v>3010</v>
      </c>
      <c r="C15" s="23"/>
      <c r="D15" s="23" t="s">
        <v>1577</v>
      </c>
      <c r="E15" s="24"/>
    </row>
    <row r="16" spans="1:12" ht="16" thickBot="1">
      <c r="A16" s="6"/>
      <c r="B16" s="25">
        <v>3020</v>
      </c>
      <c r="C16" s="25"/>
      <c r="D16" s="25" t="s">
        <v>1578</v>
      </c>
      <c r="E16" s="25"/>
    </row>
    <row r="17" spans="1:5" ht="19" thickTop="1" thickBot="1">
      <c r="A17" s="6"/>
      <c r="B17" s="15">
        <v>4000</v>
      </c>
      <c r="C17" s="15" t="s">
        <v>1579</v>
      </c>
      <c r="D17" s="15"/>
      <c r="E17" s="16"/>
    </row>
    <row r="18" spans="1:5" ht="19" thickTop="1" thickBot="1">
      <c r="A18" s="6"/>
      <c r="B18" s="14">
        <v>4010</v>
      </c>
      <c r="C18" s="14"/>
      <c r="D18" s="14" t="s">
        <v>1580</v>
      </c>
      <c r="E18" s="18"/>
    </row>
    <row r="19" spans="1:5" ht="18.5" thickBot="1">
      <c r="A19" s="6"/>
      <c r="B19" s="14">
        <v>4020</v>
      </c>
      <c r="C19" s="14"/>
      <c r="D19" s="14" t="s">
        <v>1581</v>
      </c>
      <c r="E19" s="18"/>
    </row>
    <row r="20" spans="1:5" ht="18.5" thickBot="1">
      <c r="A20" s="6"/>
      <c r="B20" s="14">
        <v>4030</v>
      </c>
      <c r="C20" s="14"/>
      <c r="D20" s="14" t="s">
        <v>1582</v>
      </c>
      <c r="E20" s="18"/>
    </row>
    <row r="21" spans="1:5" ht="18.5" thickBot="1">
      <c r="A21" s="6"/>
      <c r="B21" s="14">
        <v>4040</v>
      </c>
      <c r="C21" s="14"/>
      <c r="D21" s="14" t="s">
        <v>1583</v>
      </c>
      <c r="E21" s="18"/>
    </row>
    <row r="22" spans="1:5" ht="27.75" customHeight="1" thickBot="1">
      <c r="A22" s="6"/>
      <c r="B22" s="14">
        <v>4050</v>
      </c>
      <c r="C22" s="14"/>
      <c r="D22" s="14" t="s">
        <v>1584</v>
      </c>
      <c r="E22" s="18"/>
    </row>
    <row r="23" spans="1:5" ht="16" thickBot="1">
      <c r="A23" s="6"/>
      <c r="B23" s="14">
        <v>4060</v>
      </c>
      <c r="C23" s="14"/>
      <c r="D23" s="14" t="s">
        <v>1585</v>
      </c>
      <c r="E23" s="18"/>
    </row>
    <row r="24" spans="1:5" ht="27.5" thickBot="1">
      <c r="A24" s="6"/>
      <c r="B24" s="14">
        <v>4070</v>
      </c>
      <c r="C24" s="14"/>
      <c r="D24" s="14" t="s">
        <v>1586</v>
      </c>
      <c r="E24" s="18"/>
    </row>
    <row r="25" spans="1:5" ht="16" thickBot="1">
      <c r="A25" s="6"/>
      <c r="B25" s="21">
        <v>4080</v>
      </c>
      <c r="C25" s="21"/>
      <c r="D25" s="21" t="s">
        <v>1587</v>
      </c>
      <c r="E25" s="22"/>
    </row>
    <row r="26" spans="1:5" ht="19" thickTop="1" thickBot="1">
      <c r="A26" s="6"/>
      <c r="B26" s="15">
        <v>5000</v>
      </c>
      <c r="C26" s="15" t="s">
        <v>1588</v>
      </c>
      <c r="D26" s="15"/>
      <c r="E26" s="16"/>
    </row>
    <row r="27" spans="1:5" ht="16.5" thickTop="1" thickBot="1">
      <c r="A27" s="6"/>
      <c r="B27" s="14">
        <v>5010</v>
      </c>
      <c r="C27" s="14"/>
      <c r="D27" s="14" t="s">
        <v>1589</v>
      </c>
      <c r="E27" s="18"/>
    </row>
    <row r="28" spans="1:5" ht="16" thickBot="1">
      <c r="A28" s="6"/>
      <c r="B28" s="14">
        <v>5020</v>
      </c>
      <c r="C28" s="14"/>
      <c r="D28" s="14" t="s">
        <v>1590</v>
      </c>
      <c r="E28" s="18"/>
    </row>
    <row r="29" spans="1:5" ht="16" thickBot="1">
      <c r="A29" s="6"/>
      <c r="B29" s="14">
        <v>5030</v>
      </c>
      <c r="C29" s="14"/>
      <c r="D29" s="14" t="s">
        <v>1591</v>
      </c>
      <c r="E29" s="18"/>
    </row>
    <row r="30" spans="1:5" ht="16" thickBot="1">
      <c r="A30" s="6"/>
      <c r="B30" s="14">
        <v>5031</v>
      </c>
      <c r="C30" s="14"/>
      <c r="D30" s="14"/>
      <c r="E30" s="18" t="s">
        <v>1592</v>
      </c>
    </row>
    <row r="31" spans="1:5" ht="18.5" thickBot="1">
      <c r="A31" s="6"/>
      <c r="B31" s="14">
        <v>5032</v>
      </c>
      <c r="C31" s="14"/>
      <c r="D31" s="14"/>
      <c r="E31" s="18" t="s">
        <v>1593</v>
      </c>
    </row>
    <row r="32" spans="1:5" ht="16" thickBot="1">
      <c r="A32" s="6"/>
      <c r="B32" s="14">
        <v>5040</v>
      </c>
      <c r="C32" s="14"/>
      <c r="D32" s="14" t="s">
        <v>1594</v>
      </c>
      <c r="E32" s="18"/>
    </row>
    <row r="33" spans="1:5" ht="16" thickBot="1">
      <c r="A33" s="6"/>
      <c r="B33" s="14">
        <v>5041</v>
      </c>
      <c r="C33" s="14"/>
      <c r="D33" s="14"/>
      <c r="E33" s="18" t="s">
        <v>1595</v>
      </c>
    </row>
    <row r="34" spans="1:5" ht="16" thickBot="1">
      <c r="A34" s="6"/>
      <c r="B34" s="14">
        <v>5042</v>
      </c>
      <c r="C34" s="14"/>
      <c r="D34" s="14"/>
      <c r="E34" s="18" t="s">
        <v>1596</v>
      </c>
    </row>
    <row r="35" spans="1:5" ht="16" thickBot="1">
      <c r="A35" s="6"/>
      <c r="B35" s="14">
        <v>5043</v>
      </c>
      <c r="C35" s="14"/>
      <c r="D35" s="14"/>
      <c r="E35" s="18" t="s">
        <v>1597</v>
      </c>
    </row>
    <row r="36" spans="1:5" ht="60.75" customHeight="1" thickBot="1">
      <c r="A36" s="6"/>
      <c r="B36" s="14">
        <v>5043</v>
      </c>
      <c r="C36" s="14"/>
      <c r="D36" s="14"/>
      <c r="E36" s="18" t="s">
        <v>1598</v>
      </c>
    </row>
    <row r="37" spans="1:5" ht="20.25" customHeight="1" thickBot="1">
      <c r="A37" s="6"/>
      <c r="B37" s="21">
        <v>5044</v>
      </c>
      <c r="C37" s="21"/>
      <c r="D37" s="21"/>
      <c r="E37" s="22" t="s">
        <v>1599</v>
      </c>
    </row>
    <row r="38" spans="1:5" ht="15.75" customHeight="1" thickTop="1" thickBot="1">
      <c r="A38" s="6"/>
      <c r="B38" s="15">
        <v>6000</v>
      </c>
      <c r="C38" s="15" t="s">
        <v>1600</v>
      </c>
      <c r="D38" s="15"/>
      <c r="E38" s="16"/>
    </row>
    <row r="39" spans="1:5" ht="16.5" customHeight="1" thickTop="1" thickBot="1">
      <c r="A39" s="6"/>
      <c r="B39" s="14">
        <v>6010</v>
      </c>
      <c r="C39" s="14"/>
      <c r="D39" s="14" t="s">
        <v>1601</v>
      </c>
      <c r="E39" s="18"/>
    </row>
    <row r="40" spans="1:5" ht="16" thickBot="1">
      <c r="A40" s="6"/>
      <c r="B40" s="14">
        <v>6020</v>
      </c>
      <c r="C40" s="14"/>
      <c r="D40" s="14" t="s">
        <v>1602</v>
      </c>
      <c r="E40" s="18"/>
    </row>
    <row r="41" spans="1:5" ht="16" thickBot="1">
      <c r="A41" s="6"/>
      <c r="B41" s="14">
        <v>6030</v>
      </c>
      <c r="C41" s="14"/>
      <c r="D41" s="14" t="s">
        <v>1603</v>
      </c>
      <c r="E41" s="18"/>
    </row>
    <row r="42" spans="1:5" ht="16" thickBot="1">
      <c r="A42" s="6"/>
      <c r="B42" s="14">
        <v>6040</v>
      </c>
      <c r="C42" s="14"/>
      <c r="D42" s="14" t="s">
        <v>1604</v>
      </c>
      <c r="E42" s="18"/>
    </row>
    <row r="43" spans="1:5" ht="18.5" thickBot="1">
      <c r="A43" s="6"/>
      <c r="B43" s="14">
        <v>6041</v>
      </c>
      <c r="C43" s="14"/>
      <c r="D43" s="14"/>
      <c r="E43" s="18" t="s">
        <v>1605</v>
      </c>
    </row>
    <row r="44" spans="1:5" ht="18.5" thickBot="1">
      <c r="A44" s="6"/>
      <c r="B44" s="14">
        <v>6042</v>
      </c>
      <c r="C44" s="14"/>
      <c r="D44" s="14"/>
      <c r="E44" s="18" t="s">
        <v>1606</v>
      </c>
    </row>
    <row r="45" spans="1:5" ht="27.5" thickBot="1">
      <c r="A45" s="6"/>
      <c r="B45" s="14">
        <v>6043</v>
      </c>
      <c r="C45" s="14"/>
      <c r="D45" s="14"/>
      <c r="E45" s="18" t="s">
        <v>1607</v>
      </c>
    </row>
    <row r="46" spans="1:5" ht="51" customHeight="1" thickBot="1">
      <c r="A46" s="6"/>
      <c r="B46" s="14">
        <v>6044</v>
      </c>
      <c r="C46" s="14"/>
      <c r="D46" s="14"/>
      <c r="E46" s="18" t="s">
        <v>1608</v>
      </c>
    </row>
    <row r="47" spans="1:5" ht="16" thickBot="1">
      <c r="A47" s="6"/>
      <c r="B47" s="21">
        <v>6050</v>
      </c>
      <c r="C47" s="21"/>
      <c r="D47" s="21" t="s">
        <v>1609</v>
      </c>
      <c r="E47" s="22"/>
    </row>
    <row r="48" spans="1:5" ht="19" thickTop="1" thickBot="1">
      <c r="A48" s="6"/>
      <c r="B48" s="15">
        <v>7000</v>
      </c>
      <c r="C48" s="15" t="s">
        <v>1610</v>
      </c>
      <c r="D48" s="15"/>
      <c r="E48" s="16"/>
    </row>
    <row r="49" spans="1:5" ht="19.5" customHeight="1" thickTop="1" thickBot="1">
      <c r="A49" s="6"/>
      <c r="B49" s="14">
        <v>7010</v>
      </c>
      <c r="C49" s="14"/>
      <c r="D49" s="14" t="s">
        <v>1611</v>
      </c>
      <c r="E49" s="18"/>
    </row>
    <row r="50" spans="1:5" ht="26.25" customHeight="1" thickBot="1">
      <c r="A50" s="6"/>
      <c r="B50" s="14">
        <v>7011</v>
      </c>
      <c r="C50" s="14"/>
      <c r="D50" s="14"/>
      <c r="E50" s="18" t="s">
        <v>1612</v>
      </c>
    </row>
    <row r="51" spans="1:5" ht="21.75" customHeight="1" thickBot="1">
      <c r="A51" s="6"/>
      <c r="B51" s="14">
        <v>7012</v>
      </c>
      <c r="C51" s="14"/>
      <c r="D51" s="14"/>
      <c r="E51" s="18" t="s">
        <v>1613</v>
      </c>
    </row>
    <row r="52" spans="1:5" ht="18.5" thickBot="1">
      <c r="A52" s="6"/>
      <c r="B52" s="14">
        <v>7013</v>
      </c>
      <c r="C52" s="14"/>
      <c r="D52" s="14"/>
      <c r="E52" s="18" t="s">
        <v>1614</v>
      </c>
    </row>
    <row r="53" spans="1:5" ht="21" customHeight="1" thickBot="1">
      <c r="A53" s="6"/>
      <c r="B53" s="14">
        <v>7014</v>
      </c>
      <c r="C53" s="14"/>
      <c r="D53" s="14"/>
      <c r="E53" s="18" t="s">
        <v>1615</v>
      </c>
    </row>
    <row r="54" spans="1:5" ht="18.5" thickBot="1">
      <c r="A54" s="6"/>
      <c r="B54" s="14">
        <v>7020</v>
      </c>
      <c r="C54" s="14"/>
      <c r="D54" s="14" t="s">
        <v>1616</v>
      </c>
      <c r="E54" s="18"/>
    </row>
    <row r="55" spans="1:5" ht="18.5" thickBot="1">
      <c r="A55" s="6"/>
      <c r="B55" s="14">
        <v>7030</v>
      </c>
      <c r="C55" s="14"/>
      <c r="D55" s="14" t="s">
        <v>1617</v>
      </c>
      <c r="E55" s="18"/>
    </row>
    <row r="56" spans="1:5" ht="46.5" customHeight="1" thickBot="1">
      <c r="A56" s="6"/>
      <c r="B56" s="14">
        <v>7031</v>
      </c>
      <c r="C56" s="14"/>
      <c r="D56" s="14"/>
      <c r="E56" s="18" t="s">
        <v>1618</v>
      </c>
    </row>
    <row r="57" spans="1:5" ht="18.5" thickBot="1">
      <c r="A57" s="6"/>
      <c r="B57" s="14">
        <v>7032</v>
      </c>
      <c r="C57" s="14"/>
      <c r="D57" s="14"/>
      <c r="E57" s="18" t="s">
        <v>1619</v>
      </c>
    </row>
    <row r="58" spans="1:5" ht="18.5" thickBot="1">
      <c r="A58" s="6"/>
      <c r="B58" s="14">
        <v>7033</v>
      </c>
      <c r="C58" s="14"/>
      <c r="D58" s="14"/>
      <c r="E58" s="18" t="s">
        <v>1620</v>
      </c>
    </row>
    <row r="59" spans="1:5" ht="27.5" thickBot="1">
      <c r="A59" s="6"/>
      <c r="B59" s="14">
        <v>7034</v>
      </c>
      <c r="C59" s="14"/>
      <c r="D59" s="14"/>
      <c r="E59" s="18" t="s">
        <v>1621</v>
      </c>
    </row>
    <row r="60" spans="1:5" ht="18.5" thickBot="1">
      <c r="A60" s="6"/>
      <c r="B60" s="14">
        <v>7040</v>
      </c>
      <c r="C60" s="14"/>
      <c r="D60" s="14" t="s">
        <v>1622</v>
      </c>
      <c r="E60" s="18"/>
    </row>
    <row r="61" spans="1:5" ht="18.5" thickBot="1">
      <c r="A61" s="6"/>
      <c r="B61" s="14">
        <v>7050</v>
      </c>
      <c r="C61" s="14"/>
      <c r="D61" s="14" t="s">
        <v>1623</v>
      </c>
      <c r="E61" s="18"/>
    </row>
    <row r="62" spans="1:5" ht="16" thickBot="1">
      <c r="A62" s="6"/>
      <c r="B62" s="21">
        <v>7060</v>
      </c>
      <c r="C62" s="21"/>
      <c r="D62" s="21" t="s">
        <v>1624</v>
      </c>
      <c r="E62" s="22"/>
    </row>
    <row r="63" spans="1:5" ht="19" thickTop="1" thickBot="1">
      <c r="A63" s="6"/>
      <c r="B63" s="15">
        <v>8000</v>
      </c>
      <c r="C63" s="15" t="s">
        <v>1625</v>
      </c>
      <c r="D63" s="15"/>
      <c r="E63" s="16"/>
    </row>
    <row r="64" spans="1:5" ht="19" thickTop="1" thickBot="1">
      <c r="A64" s="6"/>
      <c r="B64" s="14">
        <v>8010</v>
      </c>
      <c r="C64" s="14"/>
      <c r="D64" s="14" t="s">
        <v>1626</v>
      </c>
      <c r="E64" s="18"/>
    </row>
    <row r="65" spans="1:5" ht="18.5" thickBot="1">
      <c r="A65" s="6"/>
      <c r="B65" s="14">
        <v>8011</v>
      </c>
      <c r="C65" s="14"/>
      <c r="D65" s="14"/>
      <c r="E65" s="18" t="s">
        <v>1627</v>
      </c>
    </row>
    <row r="66" spans="1:5" ht="15.65" customHeight="1" thickBot="1">
      <c r="A66" s="6"/>
      <c r="B66" s="14">
        <v>8012</v>
      </c>
      <c r="C66" s="14"/>
      <c r="D66" s="14"/>
      <c r="E66" s="18" t="s">
        <v>1628</v>
      </c>
    </row>
    <row r="67" spans="1:5" ht="16" thickBot="1">
      <c r="A67" s="6"/>
      <c r="B67" s="14">
        <v>8013</v>
      </c>
      <c r="C67" s="14"/>
      <c r="D67" s="14"/>
      <c r="E67" s="18" t="s">
        <v>1629</v>
      </c>
    </row>
    <row r="68" spans="1:5" ht="16" thickBot="1">
      <c r="A68" s="6"/>
      <c r="B68" s="14">
        <v>8020</v>
      </c>
      <c r="C68" s="14"/>
      <c r="D68" s="14" t="s">
        <v>1630</v>
      </c>
      <c r="E68" s="18"/>
    </row>
    <row r="69" spans="1:5" ht="16" thickBot="1">
      <c r="A69" s="6"/>
      <c r="B69" s="14">
        <v>8030</v>
      </c>
      <c r="C69" s="14"/>
      <c r="D69" s="14" t="s">
        <v>1631</v>
      </c>
      <c r="E69" s="18"/>
    </row>
    <row r="70" spans="1:5" ht="31.4" customHeight="1" thickBot="1">
      <c r="A70" s="6"/>
      <c r="B70" s="14">
        <v>8031</v>
      </c>
      <c r="C70" s="14"/>
      <c r="D70" s="14"/>
      <c r="E70" s="18" t="s">
        <v>1632</v>
      </c>
    </row>
    <row r="71" spans="1:5" ht="15.75" customHeight="1" thickBot="1">
      <c r="A71" s="6"/>
      <c r="B71" s="14">
        <v>8032</v>
      </c>
      <c r="C71" s="14"/>
      <c r="D71" s="14"/>
      <c r="E71" s="18" t="s">
        <v>1633</v>
      </c>
    </row>
    <row r="72" spans="1:5" ht="18.5" thickBot="1">
      <c r="A72" s="6"/>
      <c r="B72" s="14">
        <v>8033</v>
      </c>
      <c r="C72" s="14"/>
      <c r="D72" s="14"/>
      <c r="E72" s="18" t="s">
        <v>1634</v>
      </c>
    </row>
    <row r="73" spans="1:5" ht="16" thickBot="1">
      <c r="A73" s="6"/>
      <c r="B73" s="14">
        <v>8034</v>
      </c>
      <c r="C73" s="14"/>
      <c r="D73" s="14"/>
      <c r="E73" s="18" t="s">
        <v>1635</v>
      </c>
    </row>
    <row r="74" spans="1:5" ht="15.75" customHeight="1" thickBot="1">
      <c r="A74" s="6"/>
      <c r="B74" s="14">
        <v>8035</v>
      </c>
      <c r="C74" s="14"/>
      <c r="D74" s="14"/>
      <c r="E74" s="18" t="s">
        <v>1636</v>
      </c>
    </row>
    <row r="75" spans="1:5" ht="16" thickBot="1">
      <c r="A75" s="6"/>
      <c r="B75" s="14">
        <v>8040</v>
      </c>
      <c r="C75" s="14"/>
      <c r="D75" s="14" t="s">
        <v>1637</v>
      </c>
      <c r="E75" s="18"/>
    </row>
    <row r="76" spans="1:5" ht="18.5" thickBot="1">
      <c r="A76" s="6"/>
      <c r="B76" s="14">
        <v>8050</v>
      </c>
      <c r="C76" s="14"/>
      <c r="D76" s="14" t="s">
        <v>1638</v>
      </c>
      <c r="E76" s="18"/>
    </row>
    <row r="77" spans="1:5" ht="16" thickBot="1">
      <c r="A77" s="6"/>
      <c r="B77" s="14">
        <v>8051</v>
      </c>
      <c r="C77" s="14"/>
      <c r="D77" s="14"/>
      <c r="E77" s="18" t="s">
        <v>1639</v>
      </c>
    </row>
    <row r="78" spans="1:5" ht="16" thickBot="1">
      <c r="A78" s="6"/>
      <c r="B78" s="14">
        <v>8052</v>
      </c>
      <c r="C78" s="14"/>
      <c r="D78" s="14"/>
      <c r="E78" s="18" t="s">
        <v>1640</v>
      </c>
    </row>
    <row r="79" spans="1:5" ht="16" thickBot="1">
      <c r="A79" s="6"/>
      <c r="B79" s="14">
        <v>8053</v>
      </c>
      <c r="C79" s="14"/>
      <c r="D79" s="14"/>
      <c r="E79" s="18" t="s">
        <v>1641</v>
      </c>
    </row>
    <row r="80" spans="1:5" ht="48" customHeight="1" thickBot="1">
      <c r="A80" s="6"/>
      <c r="B80" s="14">
        <v>8054</v>
      </c>
      <c r="C80" s="14"/>
      <c r="D80" s="14"/>
      <c r="E80" s="18" t="s">
        <v>1642</v>
      </c>
    </row>
    <row r="81" spans="1:5" ht="16" thickBot="1">
      <c r="A81" s="6"/>
      <c r="B81" s="14">
        <v>8055</v>
      </c>
      <c r="C81" s="14"/>
      <c r="D81" s="14"/>
      <c r="E81" s="18" t="s">
        <v>1587</v>
      </c>
    </row>
    <row r="82" spans="1:5" ht="16" thickBot="1">
      <c r="A82" s="6"/>
      <c r="B82" s="21">
        <v>8060</v>
      </c>
      <c r="C82" s="21"/>
      <c r="D82" s="21" t="s">
        <v>1587</v>
      </c>
      <c r="E82" s="22"/>
    </row>
    <row r="83" spans="1:5" ht="19" thickTop="1" thickBot="1">
      <c r="A83" s="6"/>
      <c r="B83" s="15">
        <v>9000</v>
      </c>
      <c r="C83" s="15" t="s">
        <v>1643</v>
      </c>
      <c r="D83" s="15"/>
      <c r="E83" s="16"/>
    </row>
    <row r="84" spans="1:5" ht="20.25" customHeight="1" thickTop="1" thickBot="1">
      <c r="A84" s="6"/>
      <c r="B84" s="14">
        <v>9010</v>
      </c>
      <c r="C84" s="14"/>
      <c r="D84" s="14" t="s">
        <v>1644</v>
      </c>
      <c r="E84" s="18"/>
    </row>
    <row r="85" spans="1:5" ht="27.5" thickBot="1">
      <c r="A85" s="6"/>
      <c r="B85" s="14">
        <v>9020</v>
      </c>
      <c r="C85" s="14"/>
      <c r="D85" s="14" t="s">
        <v>1645</v>
      </c>
      <c r="E85" s="18"/>
    </row>
    <row r="86" spans="1:5" ht="31.4" customHeight="1" thickBot="1">
      <c r="A86" s="6"/>
      <c r="B86" s="14">
        <v>9021</v>
      </c>
      <c r="C86" s="14"/>
      <c r="D86" s="14"/>
      <c r="E86" s="18" t="s">
        <v>1646</v>
      </c>
    </row>
    <row r="87" spans="1:5" ht="78.25" customHeight="1" thickBot="1">
      <c r="A87" s="6"/>
      <c r="B87" s="14">
        <v>9022</v>
      </c>
      <c r="C87" s="14"/>
      <c r="D87" s="14"/>
      <c r="E87" s="18" t="s">
        <v>1647</v>
      </c>
    </row>
    <row r="88" spans="1:5" ht="16" thickBot="1">
      <c r="A88" s="6"/>
      <c r="B88" s="14">
        <v>9023</v>
      </c>
      <c r="C88" s="14"/>
      <c r="D88" s="14"/>
      <c r="E88" s="18" t="s">
        <v>1648</v>
      </c>
    </row>
    <row r="89" spans="1:5" ht="16" thickBot="1">
      <c r="A89" s="6"/>
      <c r="B89" s="21">
        <v>9030</v>
      </c>
      <c r="C89" s="21"/>
      <c r="D89" s="21" t="s">
        <v>1587</v>
      </c>
      <c r="E89" s="22"/>
    </row>
    <row r="90" spans="1:5" ht="16.5" thickTop="1" thickBot="1">
      <c r="A90" s="6"/>
      <c r="B90" s="15">
        <v>11000</v>
      </c>
      <c r="C90" s="720" t="s">
        <v>1649</v>
      </c>
      <c r="D90" s="721"/>
      <c r="E90" s="16"/>
    </row>
    <row r="91" spans="1:5" ht="19" thickTop="1" thickBot="1">
      <c r="A91" s="6"/>
      <c r="B91" s="14">
        <v>11010</v>
      </c>
      <c r="C91" s="14"/>
      <c r="D91" s="14" t="s">
        <v>1650</v>
      </c>
      <c r="E91" s="18"/>
    </row>
    <row r="92" spans="1:5" ht="18.5" thickBot="1">
      <c r="A92" s="6"/>
      <c r="B92" s="14">
        <v>11020</v>
      </c>
      <c r="C92" s="14"/>
      <c r="D92" s="14" t="s">
        <v>1651</v>
      </c>
      <c r="E92" s="18"/>
    </row>
    <row r="93" spans="1:5" ht="16" thickBot="1">
      <c r="A93" s="6"/>
      <c r="B93" s="15">
        <v>12000</v>
      </c>
      <c r="C93" s="15" t="s">
        <v>1652</v>
      </c>
      <c r="D93" s="15"/>
      <c r="E93" s="16"/>
    </row>
    <row r="94" spans="1:5" ht="25.5" customHeight="1" thickTop="1" thickBot="1">
      <c r="A94" s="6"/>
      <c r="B94" s="15">
        <v>13000</v>
      </c>
      <c r="C94" s="15" t="s">
        <v>1653</v>
      </c>
      <c r="D94" s="15"/>
      <c r="E94" s="16"/>
    </row>
    <row r="95" spans="1:5" ht="16" thickTop="1">
      <c r="A95" s="8"/>
      <c r="B95" s="26">
        <v>14000</v>
      </c>
      <c r="C95" s="26" t="s">
        <v>1587</v>
      </c>
      <c r="D95" s="26"/>
      <c r="E95" s="27"/>
    </row>
    <row r="96" spans="1:5">
      <c r="A96" s="8"/>
    </row>
    <row r="97" spans="1:7">
      <c r="A97" s="8"/>
      <c r="C97" s="28"/>
      <c r="D97" s="28"/>
      <c r="E97" s="28"/>
      <c r="F97" s="28"/>
      <c r="G97" s="28"/>
    </row>
    <row r="98" spans="1:7" ht="45" customHeight="1">
      <c r="A98" s="8"/>
      <c r="C98" s="29"/>
      <c r="D98" s="30"/>
      <c r="E98" s="30"/>
      <c r="F98" s="30"/>
      <c r="G98" s="30"/>
    </row>
    <row r="99" spans="1:7" ht="42" customHeight="1">
      <c r="A99" s="8"/>
      <c r="C99" s="29"/>
      <c r="D99" s="30"/>
      <c r="E99" s="30"/>
      <c r="F99" s="30"/>
      <c r="G99" s="30"/>
    </row>
    <row r="100" spans="1:7" ht="50.25" customHeight="1">
      <c r="A100" s="8"/>
      <c r="C100" s="29"/>
      <c r="D100" s="30"/>
      <c r="E100" s="30"/>
      <c r="F100" s="30"/>
      <c r="G100" s="30"/>
    </row>
    <row r="101" spans="1:7">
      <c r="A101" s="6"/>
      <c r="C101" s="29"/>
      <c r="D101" s="29"/>
      <c r="E101" s="29"/>
      <c r="F101" s="29"/>
      <c r="G101" s="29"/>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7788-BC84-4AAD-8E7C-A8A839BC1A71}">
  <dimension ref="A1:N24"/>
  <sheetViews>
    <sheetView workbookViewId="0"/>
  </sheetViews>
  <sheetFormatPr defaultRowHeight="14"/>
  <sheetData>
    <row r="1" spans="1:14" ht="14.5">
      <c r="A1" s="226" t="s">
        <v>1654</v>
      </c>
      <c r="B1" s="226"/>
      <c r="C1" s="226"/>
      <c r="D1" s="226"/>
      <c r="E1" s="226"/>
      <c r="F1" s="226"/>
      <c r="G1" s="226"/>
      <c r="H1" s="226"/>
      <c r="I1" s="227"/>
      <c r="J1" s="227"/>
      <c r="K1" s="227"/>
      <c r="L1" s="227"/>
      <c r="M1" s="227"/>
      <c r="N1" s="227"/>
    </row>
    <row r="2" spans="1:14" ht="14.5">
      <c r="A2" s="228">
        <v>1</v>
      </c>
      <c r="B2" s="227"/>
      <c r="C2" s="227" t="s">
        <v>1655</v>
      </c>
      <c r="D2" s="227"/>
      <c r="E2" s="227"/>
      <c r="F2" s="227"/>
      <c r="G2" s="227"/>
      <c r="H2" s="227"/>
      <c r="I2" s="227"/>
      <c r="J2" s="227"/>
      <c r="K2" s="227"/>
      <c r="L2" s="227"/>
      <c r="M2" s="227"/>
      <c r="N2" s="227"/>
    </row>
    <row r="3" spans="1:14" ht="14.5">
      <c r="A3" s="228">
        <v>2</v>
      </c>
      <c r="B3" s="227"/>
      <c r="C3" s="227" t="s">
        <v>1656</v>
      </c>
      <c r="D3" s="227"/>
      <c r="E3" s="227"/>
      <c r="F3" s="227"/>
      <c r="G3" s="227"/>
      <c r="H3" s="227"/>
      <c r="I3" s="227"/>
      <c r="J3" s="227"/>
      <c r="K3" s="227"/>
      <c r="L3" s="227"/>
      <c r="M3" s="227"/>
      <c r="N3" s="227"/>
    </row>
    <row r="4" spans="1:14" ht="14.5">
      <c r="A4" s="228">
        <v>3</v>
      </c>
      <c r="B4" s="227"/>
      <c r="C4" s="227" t="s">
        <v>1657</v>
      </c>
      <c r="D4" s="227"/>
      <c r="E4" s="227"/>
      <c r="F4" s="227"/>
      <c r="G4" s="227"/>
      <c r="H4" s="227"/>
      <c r="I4" s="227"/>
      <c r="J4" s="227"/>
      <c r="K4" s="227"/>
      <c r="L4" s="227"/>
      <c r="M4" s="227"/>
      <c r="N4" s="227"/>
    </row>
    <row r="5" spans="1:14" ht="14.5">
      <c r="A5" s="228">
        <v>4</v>
      </c>
      <c r="B5" s="227"/>
      <c r="C5" s="227" t="s">
        <v>1658</v>
      </c>
      <c r="D5" s="227"/>
      <c r="E5" s="227"/>
      <c r="F5" s="227"/>
      <c r="G5" s="227"/>
      <c r="H5" s="227"/>
      <c r="I5" s="227"/>
      <c r="J5" s="227"/>
      <c r="K5" s="227"/>
      <c r="L5" s="227"/>
      <c r="M5" s="227"/>
      <c r="N5" s="227"/>
    </row>
    <row r="6" spans="1:14" ht="14.5">
      <c r="A6" s="228">
        <v>5</v>
      </c>
      <c r="B6" s="227"/>
      <c r="C6" s="227" t="s">
        <v>1659</v>
      </c>
      <c r="D6" s="227"/>
      <c r="E6" s="227"/>
      <c r="F6" s="227"/>
      <c r="G6" s="227"/>
      <c r="H6" s="227"/>
      <c r="I6" s="227"/>
      <c r="J6" s="227"/>
      <c r="K6" s="227"/>
      <c r="L6" s="227"/>
      <c r="M6" s="227"/>
      <c r="N6" s="227"/>
    </row>
    <row r="7" spans="1:14" ht="14.5">
      <c r="A7" s="228">
        <v>6</v>
      </c>
      <c r="B7" s="227"/>
      <c r="C7" s="227" t="s">
        <v>1660</v>
      </c>
      <c r="D7" s="227"/>
      <c r="E7" s="227"/>
      <c r="F7" s="227"/>
      <c r="G7" s="227"/>
      <c r="H7" s="227"/>
      <c r="I7" s="227"/>
      <c r="J7" s="227"/>
      <c r="K7" s="227"/>
      <c r="L7" s="227"/>
      <c r="M7" s="227"/>
      <c r="N7" s="227"/>
    </row>
    <row r="8" spans="1:14" ht="14.5">
      <c r="A8" s="228">
        <v>7</v>
      </c>
      <c r="B8" s="227"/>
      <c r="C8" s="227" t="s">
        <v>1661</v>
      </c>
      <c r="D8" s="227"/>
      <c r="E8" s="227"/>
      <c r="F8" s="227"/>
      <c r="G8" s="227"/>
      <c r="H8" s="227"/>
      <c r="I8" s="227"/>
      <c r="J8" s="227"/>
      <c r="K8" s="227"/>
      <c r="L8" s="227"/>
      <c r="M8" s="227"/>
      <c r="N8" s="227"/>
    </row>
    <row r="9" spans="1:14" ht="14.5">
      <c r="A9" s="228">
        <v>8</v>
      </c>
      <c r="B9" s="227"/>
      <c r="C9" s="227" t="s">
        <v>1662</v>
      </c>
      <c r="D9" s="227"/>
      <c r="E9" s="227"/>
      <c r="F9" s="227"/>
      <c r="G9" s="227"/>
      <c r="H9" s="227"/>
      <c r="I9" s="227"/>
      <c r="J9" s="227"/>
      <c r="K9" s="227"/>
      <c r="L9" s="227"/>
      <c r="M9" s="227"/>
      <c r="N9" s="227"/>
    </row>
    <row r="10" spans="1:14" ht="14.5">
      <c r="A10" s="228">
        <v>9</v>
      </c>
      <c r="B10" s="227"/>
      <c r="C10" s="227" t="s">
        <v>1663</v>
      </c>
      <c r="D10" s="227"/>
      <c r="E10" s="227"/>
      <c r="F10" s="227"/>
      <c r="G10" s="227"/>
      <c r="H10" s="227"/>
      <c r="I10" s="227"/>
      <c r="J10" s="227"/>
      <c r="K10" s="227"/>
      <c r="L10" s="227"/>
      <c r="M10" s="227"/>
      <c r="N10" s="227"/>
    </row>
    <row r="11" spans="1:14" ht="14.5">
      <c r="A11" s="228">
        <v>10</v>
      </c>
      <c r="B11" s="227"/>
      <c r="C11" s="227" t="s">
        <v>1664</v>
      </c>
      <c r="D11" s="227"/>
      <c r="E11" s="227"/>
      <c r="F11" s="227"/>
      <c r="G11" s="227"/>
      <c r="H11" s="227"/>
      <c r="I11" s="227"/>
      <c r="J11" s="227"/>
      <c r="K11" s="227"/>
      <c r="L11" s="227"/>
      <c r="M11" s="227"/>
      <c r="N11" s="227"/>
    </row>
    <row r="12" spans="1:14" ht="14.5">
      <c r="A12" s="228">
        <v>11</v>
      </c>
      <c r="B12" s="227"/>
      <c r="C12" s="227" t="s">
        <v>1665</v>
      </c>
      <c r="D12" s="227"/>
      <c r="E12" s="227"/>
      <c r="F12" s="227"/>
      <c r="G12" s="227"/>
      <c r="H12" s="227"/>
      <c r="I12" s="227"/>
      <c r="J12" s="227"/>
      <c r="K12" s="227"/>
      <c r="L12" s="227"/>
      <c r="M12" s="227"/>
      <c r="N12" s="227"/>
    </row>
    <row r="13" spans="1:14" ht="14.5">
      <c r="A13" s="228">
        <v>12</v>
      </c>
      <c r="B13" s="227"/>
      <c r="C13" s="227" t="s">
        <v>1666</v>
      </c>
      <c r="D13" s="227"/>
      <c r="E13" s="227"/>
      <c r="F13" s="227"/>
      <c r="G13" s="227"/>
      <c r="H13" s="227"/>
      <c r="I13" s="227"/>
      <c r="J13" s="227"/>
      <c r="K13" s="227"/>
      <c r="L13" s="227"/>
      <c r="M13" s="227"/>
      <c r="N13" s="227"/>
    </row>
    <row r="14" spans="1:14" ht="14.5">
      <c r="A14" s="228">
        <v>13</v>
      </c>
      <c r="B14" s="227"/>
      <c r="C14" s="227" t="s">
        <v>1667</v>
      </c>
      <c r="D14" s="227"/>
      <c r="E14" s="227"/>
      <c r="F14" s="227"/>
      <c r="G14" s="227"/>
      <c r="H14" s="227"/>
      <c r="I14" s="227"/>
      <c r="J14" s="227"/>
      <c r="K14" s="227"/>
      <c r="L14" s="227"/>
      <c r="M14" s="227"/>
      <c r="N14" s="227"/>
    </row>
    <row r="15" spans="1:14" ht="14.5">
      <c r="A15" s="228">
        <v>14</v>
      </c>
      <c r="B15" s="227"/>
      <c r="C15" s="227" t="s">
        <v>1668</v>
      </c>
      <c r="D15" s="227"/>
      <c r="E15" s="227"/>
      <c r="F15" s="227"/>
      <c r="G15" s="227"/>
      <c r="H15" s="227"/>
      <c r="I15" s="227"/>
      <c r="J15" s="227"/>
      <c r="K15" s="227"/>
      <c r="L15" s="227"/>
      <c r="M15" s="227"/>
      <c r="N15" s="227"/>
    </row>
    <row r="16" spans="1:14" ht="14.5">
      <c r="A16" s="228">
        <v>15</v>
      </c>
      <c r="B16" s="227"/>
      <c r="C16" s="227" t="s">
        <v>1669</v>
      </c>
      <c r="D16" s="227"/>
      <c r="E16" s="227"/>
      <c r="F16" s="227"/>
      <c r="G16" s="227"/>
      <c r="H16" s="227"/>
      <c r="I16" s="227"/>
      <c r="J16" s="227"/>
      <c r="K16" s="227"/>
      <c r="L16" s="227"/>
      <c r="M16" s="227"/>
      <c r="N16" s="227"/>
    </row>
    <row r="17" spans="1:14" ht="14.5">
      <c r="A17" s="228"/>
      <c r="B17" s="227"/>
      <c r="C17" s="227"/>
      <c r="D17" s="227"/>
      <c r="E17" s="227"/>
      <c r="F17" s="227"/>
      <c r="G17" s="227"/>
      <c r="H17" s="227"/>
      <c r="I17" s="227"/>
      <c r="J17" s="227"/>
      <c r="K17" s="227"/>
      <c r="L17" s="227"/>
      <c r="M17" s="227"/>
      <c r="N17" s="227"/>
    </row>
    <row r="18" spans="1:14" ht="14.5">
      <c r="A18" s="226" t="s">
        <v>1670</v>
      </c>
      <c r="B18" s="226"/>
      <c r="C18" s="226"/>
      <c r="D18" s="226"/>
      <c r="E18" s="226"/>
      <c r="F18" s="226"/>
      <c r="G18" s="226"/>
      <c r="H18" s="226"/>
      <c r="I18" s="227"/>
      <c r="J18" s="227"/>
      <c r="K18" s="227"/>
      <c r="L18" s="227"/>
      <c r="M18" s="227"/>
      <c r="N18" s="227"/>
    </row>
    <row r="19" spans="1:14" ht="14.5">
      <c r="A19" s="228">
        <v>1</v>
      </c>
      <c r="B19" s="227"/>
      <c r="C19" s="227" t="s">
        <v>1671</v>
      </c>
      <c r="D19" s="227"/>
      <c r="E19" s="227"/>
      <c r="F19" s="227"/>
      <c r="G19" s="227"/>
      <c r="H19" s="227"/>
      <c r="I19" s="227"/>
      <c r="J19" s="227"/>
      <c r="K19" s="227"/>
      <c r="L19" s="227"/>
      <c r="M19" s="227"/>
      <c r="N19" s="227"/>
    </row>
    <row r="20" spans="1:14" ht="14.5">
      <c r="A20" s="228">
        <v>2</v>
      </c>
      <c r="B20" s="227"/>
      <c r="C20" s="227" t="s">
        <v>1672</v>
      </c>
      <c r="D20" s="227"/>
      <c r="E20" s="227"/>
      <c r="F20" s="227"/>
      <c r="G20" s="227"/>
      <c r="H20" s="227"/>
      <c r="I20" s="227"/>
      <c r="J20" s="227"/>
      <c r="K20" s="227"/>
      <c r="L20" s="227"/>
      <c r="M20" s="227"/>
      <c r="N20" s="227"/>
    </row>
    <row r="21" spans="1:14" ht="14.5">
      <c r="A21" s="228">
        <v>3</v>
      </c>
      <c r="B21" s="227"/>
      <c r="C21" s="227" t="s">
        <v>1673</v>
      </c>
      <c r="D21" s="227"/>
      <c r="E21" s="227"/>
      <c r="F21" s="227"/>
      <c r="G21" s="227"/>
      <c r="H21" s="227"/>
      <c r="I21" s="227"/>
      <c r="J21" s="227"/>
      <c r="K21" s="227"/>
      <c r="L21" s="227"/>
      <c r="M21" s="227"/>
      <c r="N21" s="227"/>
    </row>
    <row r="22" spans="1:14" ht="14.5">
      <c r="A22" s="228">
        <v>4</v>
      </c>
      <c r="B22" s="227"/>
      <c r="C22" s="227" t="s">
        <v>1674</v>
      </c>
      <c r="D22" s="227"/>
      <c r="E22" s="227"/>
      <c r="F22" s="227"/>
      <c r="G22" s="227"/>
      <c r="H22" s="227"/>
      <c r="I22" s="227"/>
      <c r="J22" s="227"/>
      <c r="K22" s="227"/>
      <c r="L22" s="227"/>
      <c r="M22" s="227"/>
      <c r="N22" s="227"/>
    </row>
    <row r="23" spans="1:14" ht="14.5">
      <c r="A23" s="228">
        <v>5</v>
      </c>
      <c r="B23" s="227"/>
      <c r="C23" s="227" t="s">
        <v>1675</v>
      </c>
      <c r="D23" s="227"/>
      <c r="E23" s="227"/>
      <c r="F23" s="227"/>
      <c r="G23" s="227"/>
      <c r="H23" s="227"/>
      <c r="I23" s="227"/>
      <c r="J23" s="227"/>
      <c r="K23" s="227"/>
      <c r="L23" s="227"/>
      <c r="M23" s="227"/>
      <c r="N23" s="227"/>
    </row>
    <row r="24" spans="1:14" ht="14.5">
      <c r="A24" s="228">
        <v>6</v>
      </c>
      <c r="B24" s="227"/>
      <c r="C24" s="227" t="s">
        <v>1668</v>
      </c>
      <c r="D24" s="227"/>
      <c r="E24" s="227"/>
      <c r="F24" s="227"/>
      <c r="G24" s="227"/>
      <c r="H24" s="227"/>
      <c r="I24" s="227"/>
      <c r="J24" s="227"/>
      <c r="K24" s="227"/>
      <c r="L24" s="227"/>
      <c r="M24" s="227"/>
      <c r="N24" s="2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23246-514E-43B5-A7F4-34EA27D1E946}">
  <dimension ref="A1:N355"/>
  <sheetViews>
    <sheetView view="pageBreakPreview" zoomScale="70" zoomScaleNormal="100" zoomScaleSheetLayoutView="70" workbookViewId="0">
      <pane ySplit="5" topLeftCell="A7" activePane="bottomLeft" state="frozen"/>
      <selection pane="bottomLeft" activeCell="A4" sqref="A4"/>
    </sheetView>
  </sheetViews>
  <sheetFormatPr defaultColWidth="9" defaultRowHeight="14"/>
  <cols>
    <col min="1" max="1" width="9.81640625" style="48" customWidth="1"/>
    <col min="2" max="2" width="7.1796875" style="48" customWidth="1"/>
    <col min="3" max="3" width="75.26953125" style="48" customWidth="1"/>
    <col min="4" max="4" width="9.7265625" style="52" customWidth="1"/>
    <col min="5" max="5" width="70.1796875" style="48" customWidth="1"/>
    <col min="6" max="6" width="66" style="48" customWidth="1"/>
    <col min="7" max="7" width="65.26953125" style="48" customWidth="1"/>
    <col min="8" max="8" width="24.453125" style="48" customWidth="1"/>
    <col min="9" max="9" width="79.7265625" style="48" customWidth="1"/>
    <col min="10" max="10" width="7.1796875" style="48" customWidth="1"/>
    <col min="11" max="11" width="16.1796875" style="48" customWidth="1"/>
    <col min="12" max="12" width="3" style="48" customWidth="1"/>
    <col min="13" max="13" width="9" style="54"/>
    <col min="14" max="14" width="9" style="54" customWidth="1"/>
    <col min="15" max="16384" width="9" style="54"/>
  </cols>
  <sheetData>
    <row r="1" spans="1:14" s="350" customFormat="1" ht="21" hidden="1" customHeight="1">
      <c r="A1" s="649" t="s">
        <v>278</v>
      </c>
      <c r="B1" s="649"/>
      <c r="C1" s="649"/>
      <c r="D1" s="576"/>
      <c r="E1" s="104"/>
      <c r="F1" s="104"/>
      <c r="G1" s="104"/>
      <c r="H1" s="104"/>
      <c r="I1" s="104"/>
      <c r="J1" s="104"/>
      <c r="K1" s="104"/>
      <c r="L1" s="104"/>
      <c r="N1" s="350" t="s">
        <v>279</v>
      </c>
    </row>
    <row r="2" spans="1:14" s="350" customFormat="1" ht="13.5" hidden="1" customHeight="1">
      <c r="A2" s="104"/>
      <c r="B2" s="104"/>
      <c r="C2" s="104"/>
      <c r="D2" s="576"/>
      <c r="E2" s="104"/>
      <c r="F2" s="104"/>
      <c r="G2" s="104"/>
      <c r="H2" s="104"/>
      <c r="I2" s="104"/>
      <c r="J2" s="104"/>
      <c r="K2" s="104"/>
      <c r="L2" s="104"/>
      <c r="N2" s="350" t="s">
        <v>280</v>
      </c>
    </row>
    <row r="3" spans="1:14" s="350" customFormat="1" hidden="1">
      <c r="A3" s="104"/>
      <c r="B3" s="104"/>
      <c r="C3" s="104"/>
      <c r="D3" s="576"/>
      <c r="E3" s="104"/>
      <c r="F3" s="104"/>
      <c r="G3" s="104"/>
      <c r="H3" s="104"/>
      <c r="I3" s="104"/>
      <c r="J3" s="104"/>
      <c r="K3" s="104"/>
      <c r="L3" s="104"/>
      <c r="N3" s="350" t="s">
        <v>281</v>
      </c>
    </row>
    <row r="4" spans="1:14" s="355" customFormat="1" ht="24" customHeight="1">
      <c r="A4" s="351">
        <v>2</v>
      </c>
      <c r="B4" s="352" t="s">
        <v>282</v>
      </c>
      <c r="C4" s="353"/>
      <c r="D4" s="650" t="str">
        <f>'[1]1 Basic info'!C9</f>
        <v>Forestry Services Ltd</v>
      </c>
      <c r="E4" s="650"/>
      <c r="F4" s="650"/>
      <c r="G4" s="650"/>
      <c r="H4" s="650"/>
      <c r="I4" s="353" t="str">
        <f>[1]Cover!D8</f>
        <v>SA-PEFC-FM/COC-007227</v>
      </c>
      <c r="J4" s="353"/>
      <c r="K4" s="577"/>
      <c r="L4" s="354"/>
    </row>
    <row r="5" spans="1:14" ht="49.5" customHeight="1">
      <c r="A5" s="577" t="s">
        <v>283</v>
      </c>
      <c r="B5" s="577" t="s">
        <v>284</v>
      </c>
      <c r="C5" s="577" t="s">
        <v>285</v>
      </c>
      <c r="D5" s="194" t="s">
        <v>286</v>
      </c>
      <c r="E5" s="577" t="s">
        <v>287</v>
      </c>
      <c r="F5" s="224" t="s">
        <v>288</v>
      </c>
      <c r="G5" s="224" t="s">
        <v>289</v>
      </c>
      <c r="H5" s="577" t="s">
        <v>290</v>
      </c>
      <c r="I5" s="577" t="s">
        <v>291</v>
      </c>
      <c r="J5" s="577" t="s">
        <v>292</v>
      </c>
      <c r="K5" s="577" t="s">
        <v>293</v>
      </c>
      <c r="L5" s="55"/>
    </row>
    <row r="6" spans="1:14" hidden="1">
      <c r="A6" s="356" t="s">
        <v>294</v>
      </c>
      <c r="B6" s="50"/>
      <c r="C6" s="50"/>
      <c r="D6" s="197"/>
      <c r="E6" s="50"/>
      <c r="F6" s="653" t="s">
        <v>295</v>
      </c>
      <c r="G6" s="654"/>
      <c r="H6" s="50"/>
      <c r="I6" s="50"/>
      <c r="J6" s="50"/>
      <c r="K6" s="50"/>
      <c r="L6" s="55"/>
    </row>
    <row r="7" spans="1:14">
      <c r="A7" s="651" t="s">
        <v>296</v>
      </c>
      <c r="B7" s="652"/>
      <c r="C7" s="652"/>
      <c r="D7" s="652"/>
      <c r="E7" s="652"/>
      <c r="F7" s="652"/>
      <c r="G7" s="652"/>
      <c r="H7" s="652"/>
      <c r="I7" s="652"/>
      <c r="J7" s="652"/>
      <c r="K7" s="652"/>
      <c r="L7" s="55"/>
    </row>
    <row r="8" spans="1:14" ht="172.5" customHeight="1">
      <c r="A8" s="357">
        <v>2019.1</v>
      </c>
      <c r="B8" s="60" t="s">
        <v>280</v>
      </c>
      <c r="C8" s="358" t="s">
        <v>297</v>
      </c>
      <c r="D8" s="359" t="s">
        <v>298</v>
      </c>
      <c r="E8" s="60" t="s">
        <v>299</v>
      </c>
      <c r="F8" s="60" t="s">
        <v>300</v>
      </c>
      <c r="G8" s="60" t="s">
        <v>301</v>
      </c>
      <c r="H8" s="60" t="s">
        <v>302</v>
      </c>
      <c r="I8" s="358" t="s">
        <v>303</v>
      </c>
      <c r="J8" s="60" t="s">
        <v>304</v>
      </c>
      <c r="K8" s="360">
        <v>44035</v>
      </c>
      <c r="L8" s="58"/>
    </row>
    <row r="9" spans="1:14" ht="63" customHeight="1">
      <c r="A9" s="357">
        <v>2019.2</v>
      </c>
      <c r="B9" s="60" t="s">
        <v>279</v>
      </c>
      <c r="C9" s="358" t="s">
        <v>305</v>
      </c>
      <c r="D9" s="359" t="s">
        <v>306</v>
      </c>
      <c r="E9" s="60" t="s">
        <v>307</v>
      </c>
      <c r="F9" s="60" t="s">
        <v>308</v>
      </c>
      <c r="G9" s="60" t="s">
        <v>309</v>
      </c>
      <c r="H9" s="60" t="s">
        <v>310</v>
      </c>
      <c r="I9" s="358" t="s">
        <v>311</v>
      </c>
      <c r="J9" s="60" t="s">
        <v>304</v>
      </c>
      <c r="K9" s="360">
        <v>44035</v>
      </c>
      <c r="L9" s="58"/>
    </row>
    <row r="10" spans="1:14" ht="15" customHeight="1">
      <c r="A10" s="646" t="s">
        <v>312</v>
      </c>
      <c r="B10" s="647"/>
      <c r="C10" s="647"/>
      <c r="D10" s="647"/>
      <c r="E10" s="647"/>
      <c r="F10" s="647"/>
      <c r="G10" s="647"/>
      <c r="H10" s="647"/>
      <c r="I10" s="647"/>
      <c r="J10" s="647"/>
      <c r="K10" s="648"/>
      <c r="L10" s="58"/>
    </row>
    <row r="11" spans="1:14" ht="15" customHeight="1">
      <c r="A11" s="646" t="s">
        <v>313</v>
      </c>
      <c r="B11" s="647"/>
      <c r="C11" s="647"/>
      <c r="D11" s="647"/>
      <c r="E11" s="647"/>
      <c r="F11" s="647"/>
      <c r="G11" s="647"/>
      <c r="H11" s="647"/>
      <c r="I11" s="647"/>
      <c r="J11" s="647"/>
      <c r="K11" s="648"/>
      <c r="L11" s="58"/>
    </row>
    <row r="12" spans="1:14" ht="218.25" customHeight="1">
      <c r="A12" s="361">
        <v>2021.1</v>
      </c>
      <c r="B12" s="361" t="s">
        <v>280</v>
      </c>
      <c r="C12" s="361" t="s">
        <v>314</v>
      </c>
      <c r="D12" s="362" t="s">
        <v>315</v>
      </c>
      <c r="E12" s="361" t="s">
        <v>316</v>
      </c>
      <c r="F12" s="361" t="s">
        <v>317</v>
      </c>
      <c r="G12" s="361" t="s">
        <v>318</v>
      </c>
      <c r="H12" s="361" t="s">
        <v>302</v>
      </c>
      <c r="I12" s="361" t="s">
        <v>319</v>
      </c>
      <c r="J12" s="361" t="s">
        <v>304</v>
      </c>
      <c r="K12" s="361"/>
    </row>
    <row r="13" spans="1:14" ht="15" customHeight="1">
      <c r="A13" s="646" t="s">
        <v>320</v>
      </c>
      <c r="B13" s="647"/>
      <c r="C13" s="647"/>
      <c r="D13" s="647"/>
      <c r="E13" s="647"/>
      <c r="F13" s="647"/>
      <c r="G13" s="647"/>
      <c r="H13" s="647"/>
      <c r="I13" s="647"/>
      <c r="J13" s="647"/>
      <c r="K13" s="648"/>
      <c r="L13" s="58"/>
    </row>
    <row r="14" spans="1:14" s="48" customFormat="1" ht="194.25" customHeight="1">
      <c r="A14" s="60">
        <v>2022.1</v>
      </c>
      <c r="B14" s="60" t="s">
        <v>279</v>
      </c>
      <c r="C14" s="572" t="s">
        <v>321</v>
      </c>
      <c r="D14" s="568" t="s">
        <v>322</v>
      </c>
      <c r="E14" s="563"/>
      <c r="F14" s="60"/>
      <c r="G14" s="60" t="s">
        <v>323</v>
      </c>
      <c r="H14" s="60" t="s">
        <v>324</v>
      </c>
      <c r="I14" s="60" t="s">
        <v>325</v>
      </c>
      <c r="J14" s="60" t="s">
        <v>304</v>
      </c>
      <c r="K14" s="364">
        <v>45826</v>
      </c>
      <c r="M14" s="54"/>
      <c r="N14" s="54"/>
    </row>
    <row r="15" spans="1:14" ht="119.25" customHeight="1">
      <c r="A15" s="562">
        <v>2022.2</v>
      </c>
      <c r="B15" s="562" t="s">
        <v>279</v>
      </c>
      <c r="C15" s="563" t="s">
        <v>326</v>
      </c>
      <c r="D15" s="563" t="s">
        <v>327</v>
      </c>
      <c r="E15" s="563"/>
      <c r="F15" s="562"/>
      <c r="G15" s="562"/>
      <c r="H15" s="564" t="s">
        <v>324</v>
      </c>
      <c r="I15" s="562" t="s">
        <v>328</v>
      </c>
      <c r="J15" s="562" t="s">
        <v>304</v>
      </c>
      <c r="K15" s="565">
        <v>45097</v>
      </c>
    </row>
    <row r="16" spans="1:14" s="48" customFormat="1">
      <c r="A16" s="646" t="s">
        <v>329</v>
      </c>
      <c r="B16" s="647"/>
      <c r="C16" s="647"/>
      <c r="D16" s="647"/>
      <c r="E16" s="647"/>
      <c r="F16" s="647"/>
      <c r="G16" s="647"/>
      <c r="H16" s="647"/>
      <c r="I16" s="647"/>
      <c r="J16" s="647"/>
      <c r="K16" s="648"/>
      <c r="M16" s="54"/>
      <c r="N16" s="54"/>
    </row>
    <row r="17" spans="1:14" s="48" customFormat="1" ht="147.75" customHeight="1">
      <c r="A17" s="60">
        <v>2023.01</v>
      </c>
      <c r="B17" s="60" t="s">
        <v>280</v>
      </c>
      <c r="C17" s="60" t="s">
        <v>330</v>
      </c>
      <c r="D17" s="359" t="s">
        <v>331</v>
      </c>
      <c r="E17" s="60" t="s">
        <v>332</v>
      </c>
      <c r="F17" s="60" t="s">
        <v>333</v>
      </c>
      <c r="G17" s="60" t="s">
        <v>334</v>
      </c>
      <c r="H17" s="60" t="s">
        <v>335</v>
      </c>
      <c r="I17" s="60" t="s">
        <v>336</v>
      </c>
      <c r="J17" s="60" t="s">
        <v>304</v>
      </c>
      <c r="K17" s="364">
        <v>45483</v>
      </c>
      <c r="M17" s="54"/>
      <c r="N17" s="54"/>
    </row>
    <row r="18" spans="1:14" s="368" customFormat="1" ht="92.25" customHeight="1">
      <c r="A18" s="365">
        <v>2023.02</v>
      </c>
      <c r="B18" s="365" t="s">
        <v>280</v>
      </c>
      <c r="C18" s="365" t="s">
        <v>337</v>
      </c>
      <c r="D18" s="366" t="s">
        <v>338</v>
      </c>
      <c r="E18" s="365" t="s">
        <v>339</v>
      </c>
      <c r="F18" s="365" t="s">
        <v>340</v>
      </c>
      <c r="G18" s="60" t="s">
        <v>334</v>
      </c>
      <c r="H18" s="60" t="s">
        <v>335</v>
      </c>
      <c r="I18" s="365" t="s">
        <v>341</v>
      </c>
      <c r="J18" s="365" t="s">
        <v>304</v>
      </c>
      <c r="K18" s="367">
        <v>45483</v>
      </c>
      <c r="M18" s="369"/>
      <c r="N18" s="369"/>
    </row>
    <row r="19" spans="1:14" s="48" customFormat="1" ht="14.5" thickBot="1">
      <c r="A19" s="646" t="s">
        <v>342</v>
      </c>
      <c r="B19" s="647"/>
      <c r="C19" s="647"/>
      <c r="D19" s="647"/>
      <c r="E19" s="647"/>
      <c r="F19" s="647"/>
      <c r="G19" s="647"/>
      <c r="H19" s="647"/>
      <c r="I19" s="647"/>
      <c r="J19" s="647"/>
      <c r="K19" s="648"/>
      <c r="M19" s="54"/>
      <c r="N19" s="54"/>
    </row>
    <row r="20" spans="1:14" s="368" customFormat="1" ht="308.5" thickBot="1">
      <c r="A20" s="365">
        <v>2024.1</v>
      </c>
      <c r="B20" s="365" t="s">
        <v>280</v>
      </c>
      <c r="C20" s="365" t="s">
        <v>343</v>
      </c>
      <c r="D20" s="366" t="s">
        <v>344</v>
      </c>
      <c r="E20" s="365" t="s">
        <v>345</v>
      </c>
      <c r="F20" s="370" t="s">
        <v>346</v>
      </c>
      <c r="G20" s="60" t="s">
        <v>347</v>
      </c>
      <c r="H20" s="60" t="s">
        <v>335</v>
      </c>
      <c r="I20" s="365" t="s">
        <v>348</v>
      </c>
      <c r="J20" s="365" t="s">
        <v>304</v>
      </c>
      <c r="K20" s="367">
        <v>45826</v>
      </c>
      <c r="M20" s="369"/>
      <c r="N20" s="369"/>
    </row>
    <row r="21" spans="1:14" s="368" customFormat="1" ht="196.5" thickBot="1">
      <c r="A21" s="563">
        <v>2024.2</v>
      </c>
      <c r="B21" s="563" t="s">
        <v>280</v>
      </c>
      <c r="C21" s="563" t="s">
        <v>349</v>
      </c>
      <c r="D21" s="568" t="s">
        <v>350</v>
      </c>
      <c r="E21" s="563" t="s">
        <v>351</v>
      </c>
      <c r="F21" s="569" t="s">
        <v>346</v>
      </c>
      <c r="G21" s="570" t="s">
        <v>352</v>
      </c>
      <c r="H21" s="563" t="s">
        <v>335</v>
      </c>
      <c r="I21" s="563" t="s">
        <v>353</v>
      </c>
      <c r="J21" s="563" t="s">
        <v>304</v>
      </c>
      <c r="K21" s="571">
        <v>45826</v>
      </c>
      <c r="M21" s="369"/>
      <c r="N21" s="369"/>
    </row>
    <row r="22" spans="1:14" s="368" customFormat="1" ht="233.25" customHeight="1" thickBot="1">
      <c r="A22" s="365">
        <v>2024.3</v>
      </c>
      <c r="B22" s="365" t="s">
        <v>280</v>
      </c>
      <c r="C22" s="365" t="s">
        <v>354</v>
      </c>
      <c r="D22" s="366" t="s">
        <v>355</v>
      </c>
      <c r="E22" s="365" t="s">
        <v>356</v>
      </c>
      <c r="F22" s="372" t="s">
        <v>357</v>
      </c>
      <c r="G22" s="371" t="s">
        <v>352</v>
      </c>
      <c r="H22" s="60" t="s">
        <v>335</v>
      </c>
      <c r="I22" s="365" t="s">
        <v>358</v>
      </c>
      <c r="J22" s="365" t="s">
        <v>304</v>
      </c>
      <c r="K22" s="367">
        <v>45826</v>
      </c>
      <c r="M22" s="369"/>
      <c r="N22" s="369"/>
    </row>
    <row r="23" spans="1:14" s="368" customFormat="1" ht="230.5" thickBot="1">
      <c r="A23" s="558">
        <v>2024.4</v>
      </c>
      <c r="B23" s="558" t="s">
        <v>280</v>
      </c>
      <c r="C23" s="558" t="s">
        <v>359</v>
      </c>
      <c r="D23" s="559" t="s">
        <v>298</v>
      </c>
      <c r="E23" s="558" t="s">
        <v>360</v>
      </c>
      <c r="F23" s="560" t="s">
        <v>357</v>
      </c>
      <c r="G23" s="561" t="s">
        <v>352</v>
      </c>
      <c r="H23" s="558" t="s">
        <v>335</v>
      </c>
      <c r="I23" s="558" t="s">
        <v>361</v>
      </c>
      <c r="J23" s="558" t="s">
        <v>304</v>
      </c>
      <c r="K23" s="567">
        <v>45826</v>
      </c>
      <c r="M23" s="369"/>
      <c r="N23" s="369"/>
    </row>
    <row r="24" spans="1:14" s="368" customFormat="1" ht="238.5" thickBot="1">
      <c r="A24" s="365">
        <v>2024.5</v>
      </c>
      <c r="B24" s="365" t="s">
        <v>280</v>
      </c>
      <c r="C24" s="365" t="s">
        <v>362</v>
      </c>
      <c r="D24" s="366" t="s">
        <v>363</v>
      </c>
      <c r="E24" s="365" t="s">
        <v>364</v>
      </c>
      <c r="F24" s="373" t="s">
        <v>365</v>
      </c>
      <c r="G24" s="374" t="s">
        <v>366</v>
      </c>
      <c r="H24" s="60" t="s">
        <v>335</v>
      </c>
      <c r="I24" s="365" t="s">
        <v>367</v>
      </c>
      <c r="J24" s="365" t="s">
        <v>304</v>
      </c>
      <c r="K24" s="367">
        <v>45826</v>
      </c>
      <c r="M24" s="369"/>
      <c r="N24" s="369"/>
    </row>
    <row r="25" spans="1:14" s="368" customFormat="1" ht="322.5" customHeight="1" thickBot="1">
      <c r="A25" s="365">
        <v>2024.6</v>
      </c>
      <c r="B25" s="365" t="s">
        <v>280</v>
      </c>
      <c r="C25" s="365" t="s">
        <v>368</v>
      </c>
      <c r="D25" s="366" t="s">
        <v>369</v>
      </c>
      <c r="E25" s="365" t="s">
        <v>370</v>
      </c>
      <c r="F25" s="374" t="s">
        <v>371</v>
      </c>
      <c r="G25" s="374" t="s">
        <v>372</v>
      </c>
      <c r="H25" s="60" t="s">
        <v>335</v>
      </c>
      <c r="I25" s="365" t="s">
        <v>373</v>
      </c>
      <c r="J25" s="365" t="s">
        <v>304</v>
      </c>
      <c r="K25" s="367">
        <v>45826</v>
      </c>
      <c r="M25" s="369"/>
      <c r="N25" s="369"/>
    </row>
    <row r="26" spans="1:14" s="368" customFormat="1" ht="244.5" customHeight="1" thickBot="1">
      <c r="A26" s="365">
        <v>2024.7</v>
      </c>
      <c r="B26" s="365" t="s">
        <v>280</v>
      </c>
      <c r="C26" s="365" t="s">
        <v>374</v>
      </c>
      <c r="D26" s="366" t="s">
        <v>375</v>
      </c>
      <c r="E26" s="365" t="s">
        <v>376</v>
      </c>
      <c r="F26" s="375" t="s">
        <v>377</v>
      </c>
      <c r="G26" s="374" t="s">
        <v>366</v>
      </c>
      <c r="H26" s="60" t="s">
        <v>335</v>
      </c>
      <c r="I26" s="365" t="s">
        <v>348</v>
      </c>
      <c r="J26" s="365" t="s">
        <v>378</v>
      </c>
      <c r="K26" s="367">
        <v>45826</v>
      </c>
      <c r="M26" s="369"/>
      <c r="N26" s="369"/>
    </row>
    <row r="27" spans="1:14" s="48" customFormat="1">
      <c r="A27" s="646" t="s">
        <v>379</v>
      </c>
      <c r="B27" s="647"/>
      <c r="C27" s="647"/>
      <c r="D27" s="647"/>
      <c r="E27" s="647"/>
      <c r="F27" s="647"/>
      <c r="G27" s="647"/>
      <c r="H27" s="647"/>
      <c r="I27" s="647"/>
      <c r="J27" s="647"/>
      <c r="K27" s="648"/>
      <c r="M27" s="54"/>
      <c r="N27" s="54"/>
    </row>
    <row r="28" spans="1:14" s="48" customFormat="1" ht="313" customHeight="1">
      <c r="A28" s="48">
        <v>2025.01</v>
      </c>
      <c r="B28" s="51" t="s">
        <v>281</v>
      </c>
      <c r="C28" s="48" t="s">
        <v>380</v>
      </c>
      <c r="D28" s="52" t="s">
        <v>381</v>
      </c>
      <c r="E28" s="48" t="s">
        <v>382</v>
      </c>
      <c r="H28" s="48" t="s">
        <v>1678</v>
      </c>
      <c r="M28" s="54"/>
      <c r="N28" s="54"/>
    </row>
    <row r="29" spans="1:14" s="48" customFormat="1" ht="84">
      <c r="A29" s="48">
        <v>2025.02</v>
      </c>
      <c r="B29" s="51" t="s">
        <v>281</v>
      </c>
      <c r="C29" s="48" t="s">
        <v>383</v>
      </c>
      <c r="D29" s="52" t="s">
        <v>384</v>
      </c>
      <c r="E29" s="48" t="s">
        <v>385</v>
      </c>
      <c r="H29" s="48" t="s">
        <v>1678</v>
      </c>
      <c r="M29" s="54"/>
      <c r="N29" s="54"/>
    </row>
    <row r="30" spans="1:14" s="48" customFormat="1" ht="210">
      <c r="A30" s="48">
        <v>2025.03</v>
      </c>
      <c r="B30" s="51" t="s">
        <v>281</v>
      </c>
      <c r="C30" s="48" t="s">
        <v>386</v>
      </c>
      <c r="D30" s="52" t="s">
        <v>387</v>
      </c>
      <c r="E30" s="48" t="s">
        <v>388</v>
      </c>
      <c r="H30" s="48" t="s">
        <v>1678</v>
      </c>
      <c r="M30" s="54"/>
      <c r="N30" s="54"/>
    </row>
    <row r="31" spans="1:14" s="48" customFormat="1" ht="154">
      <c r="A31" s="48">
        <v>2025.04</v>
      </c>
      <c r="B31" s="51" t="s">
        <v>281</v>
      </c>
      <c r="C31" s="48" t="s">
        <v>389</v>
      </c>
      <c r="D31" s="52" t="s">
        <v>390</v>
      </c>
      <c r="E31" s="48" t="s">
        <v>391</v>
      </c>
      <c r="H31" s="48" t="s">
        <v>1678</v>
      </c>
      <c r="M31" s="54"/>
      <c r="N31" s="54"/>
    </row>
    <row r="32" spans="1:14" s="48" customFormat="1" ht="294">
      <c r="A32" s="48">
        <v>2025.05</v>
      </c>
      <c r="B32" s="51" t="s">
        <v>281</v>
      </c>
      <c r="C32" s="48" t="s">
        <v>392</v>
      </c>
      <c r="D32" s="52" t="s">
        <v>393</v>
      </c>
      <c r="E32" s="48" t="s">
        <v>394</v>
      </c>
      <c r="H32" s="48" t="s">
        <v>1678</v>
      </c>
      <c r="M32" s="54"/>
      <c r="N32" s="54"/>
    </row>
    <row r="33" spans="1:14" s="48" customFormat="1" ht="182">
      <c r="A33" s="48">
        <v>2025.06</v>
      </c>
      <c r="B33" s="51" t="s">
        <v>280</v>
      </c>
      <c r="C33" s="48" t="s">
        <v>395</v>
      </c>
      <c r="D33" s="52" t="s">
        <v>396</v>
      </c>
      <c r="E33" s="48" t="s">
        <v>397</v>
      </c>
      <c r="H33" s="48" t="s">
        <v>1679</v>
      </c>
      <c r="M33" s="54"/>
      <c r="N33" s="54"/>
    </row>
    <row r="34" spans="1:14" s="48" customFormat="1">
      <c r="B34" s="51"/>
      <c r="D34" s="52"/>
      <c r="M34" s="54"/>
      <c r="N34" s="54"/>
    </row>
    <row r="35" spans="1:14" s="48" customFormat="1">
      <c r="B35" s="51"/>
      <c r="D35" s="52"/>
      <c r="M35" s="54"/>
      <c r="N35" s="54"/>
    </row>
    <row r="36" spans="1:14" s="48" customFormat="1">
      <c r="B36" s="51"/>
      <c r="D36" s="52"/>
      <c r="M36" s="54"/>
      <c r="N36" s="54"/>
    </row>
    <row r="37" spans="1:14" s="48" customFormat="1">
      <c r="B37" s="51"/>
      <c r="D37" s="52"/>
      <c r="M37" s="54"/>
      <c r="N37" s="54"/>
    </row>
    <row r="38" spans="1:14" s="48" customFormat="1">
      <c r="B38" s="51"/>
      <c r="D38" s="52"/>
      <c r="M38" s="54"/>
      <c r="N38" s="54"/>
    </row>
    <row r="39" spans="1:14" s="48" customFormat="1">
      <c r="B39" s="51"/>
      <c r="D39" s="52"/>
      <c r="M39" s="54"/>
      <c r="N39" s="54"/>
    </row>
    <row r="40" spans="1:14" s="48" customFormat="1">
      <c r="B40" s="51"/>
      <c r="D40" s="52"/>
      <c r="M40" s="54"/>
      <c r="N40" s="54"/>
    </row>
    <row r="41" spans="1:14" s="48" customFormat="1">
      <c r="B41" s="51"/>
      <c r="D41" s="52"/>
      <c r="M41" s="54"/>
      <c r="N41" s="54"/>
    </row>
    <row r="42" spans="1:14" s="48" customFormat="1">
      <c r="B42" s="51"/>
      <c r="D42" s="52"/>
      <c r="M42" s="54"/>
      <c r="N42" s="54"/>
    </row>
    <row r="43" spans="1:14" s="48" customFormat="1">
      <c r="B43" s="51"/>
      <c r="D43" s="52"/>
      <c r="M43" s="54"/>
      <c r="N43" s="54"/>
    </row>
    <row r="44" spans="1:14" s="48" customFormat="1">
      <c r="B44" s="51"/>
      <c r="D44" s="52"/>
      <c r="M44" s="54"/>
      <c r="N44" s="54"/>
    </row>
    <row r="45" spans="1:14" s="48" customFormat="1">
      <c r="B45" s="51"/>
      <c r="D45" s="52"/>
      <c r="M45" s="54"/>
      <c r="N45" s="54"/>
    </row>
    <row r="46" spans="1:14" s="48" customFormat="1">
      <c r="B46" s="51"/>
      <c r="D46" s="52"/>
      <c r="M46" s="54"/>
      <c r="N46" s="54"/>
    </row>
    <row r="47" spans="1:14" s="48" customFormat="1">
      <c r="B47" s="51"/>
      <c r="D47" s="52"/>
      <c r="M47" s="54"/>
      <c r="N47" s="54"/>
    </row>
    <row r="48" spans="1:14" s="48" customFormat="1">
      <c r="B48" s="51"/>
      <c r="D48" s="52"/>
      <c r="M48" s="54"/>
      <c r="N48" s="54"/>
    </row>
    <row r="49" spans="2:14" s="48" customFormat="1">
      <c r="B49" s="51"/>
      <c r="D49" s="52"/>
      <c r="M49" s="54"/>
      <c r="N49" s="54"/>
    </row>
    <row r="50" spans="2:14" s="48" customFormat="1">
      <c r="B50" s="51"/>
      <c r="D50" s="52"/>
      <c r="M50" s="54"/>
      <c r="N50" s="54"/>
    </row>
    <row r="51" spans="2:14" s="48" customFormat="1">
      <c r="B51" s="51"/>
      <c r="D51" s="52"/>
      <c r="M51" s="54"/>
      <c r="N51" s="54"/>
    </row>
    <row r="52" spans="2:14" s="48" customFormat="1">
      <c r="B52" s="51"/>
      <c r="D52" s="52"/>
      <c r="M52" s="54"/>
      <c r="N52" s="54"/>
    </row>
    <row r="53" spans="2:14">
      <c r="B53" s="51"/>
    </row>
    <row r="54" spans="2:14">
      <c r="B54" s="51"/>
    </row>
    <row r="55" spans="2:14">
      <c r="B55" s="51"/>
    </row>
    <row r="56" spans="2:14">
      <c r="B56" s="51"/>
    </row>
    <row r="57" spans="2:14">
      <c r="B57" s="51"/>
    </row>
    <row r="58" spans="2:14">
      <c r="B58" s="51"/>
    </row>
    <row r="59" spans="2:14">
      <c r="B59" s="51"/>
    </row>
    <row r="60" spans="2:14">
      <c r="B60" s="51"/>
    </row>
    <row r="61" spans="2:14">
      <c r="B61" s="51"/>
    </row>
    <row r="62" spans="2:14">
      <c r="B62" s="51"/>
    </row>
    <row r="63" spans="2:14">
      <c r="B63" s="51"/>
    </row>
    <row r="64" spans="2:14">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14">
      <c r="B129" s="51"/>
    </row>
    <row r="130" spans="2:14">
      <c r="B130" s="195"/>
    </row>
    <row r="131" spans="2:14">
      <c r="B131" s="196"/>
    </row>
    <row r="132" spans="2:14">
      <c r="B132" s="196"/>
    </row>
    <row r="133" spans="2:14" s="48" customFormat="1">
      <c r="B133" s="196"/>
      <c r="D133" s="52"/>
      <c r="M133" s="54"/>
      <c r="N133" s="54"/>
    </row>
    <row r="134" spans="2:14" s="48" customFormat="1">
      <c r="B134" s="196"/>
      <c r="D134" s="52"/>
      <c r="M134" s="54"/>
      <c r="N134" s="54"/>
    </row>
    <row r="135" spans="2:14" s="48" customFormat="1">
      <c r="B135" s="196"/>
      <c r="D135" s="52"/>
      <c r="M135" s="54"/>
      <c r="N135" s="54"/>
    </row>
    <row r="136" spans="2:14" s="48" customFormat="1">
      <c r="B136" s="196"/>
      <c r="D136" s="52"/>
      <c r="M136" s="54"/>
      <c r="N136" s="54"/>
    </row>
    <row r="137" spans="2:14" s="48" customFormat="1">
      <c r="B137" s="196"/>
      <c r="D137" s="52"/>
      <c r="M137" s="54"/>
      <c r="N137" s="54"/>
    </row>
    <row r="138" spans="2:14" s="48" customFormat="1">
      <c r="B138" s="196"/>
      <c r="D138" s="52"/>
      <c r="M138" s="54"/>
      <c r="N138" s="54"/>
    </row>
    <row r="139" spans="2:14" s="48" customFormat="1">
      <c r="B139" s="196"/>
      <c r="D139" s="52"/>
      <c r="M139" s="54"/>
      <c r="N139" s="54"/>
    </row>
    <row r="140" spans="2:14" s="48" customFormat="1">
      <c r="B140" s="196"/>
      <c r="D140" s="52"/>
      <c r="M140" s="54"/>
      <c r="N140" s="54"/>
    </row>
    <row r="141" spans="2:14" s="48" customFormat="1">
      <c r="B141" s="196"/>
      <c r="D141" s="52"/>
      <c r="M141" s="54"/>
      <c r="N141" s="54"/>
    </row>
    <row r="142" spans="2:14" s="48" customFormat="1">
      <c r="B142" s="196"/>
      <c r="D142" s="52"/>
      <c r="M142" s="54"/>
      <c r="N142" s="54"/>
    </row>
    <row r="143" spans="2:14" s="48" customFormat="1">
      <c r="B143" s="196"/>
      <c r="D143" s="52"/>
      <c r="M143" s="54"/>
      <c r="N143" s="54"/>
    </row>
    <row r="144" spans="2:14" s="48" customFormat="1">
      <c r="B144" s="196"/>
      <c r="D144" s="52"/>
      <c r="M144" s="54"/>
      <c r="N144" s="54"/>
    </row>
    <row r="145" spans="2:14" s="48" customFormat="1">
      <c r="B145" s="196"/>
      <c r="D145" s="52"/>
      <c r="M145" s="54"/>
      <c r="N145" s="54"/>
    </row>
    <row r="146" spans="2:14" s="48" customFormat="1">
      <c r="B146" s="196"/>
      <c r="D146" s="52"/>
      <c r="M146" s="54"/>
      <c r="N146" s="54"/>
    </row>
    <row r="147" spans="2:14" s="48" customFormat="1">
      <c r="B147" s="196"/>
      <c r="D147" s="52"/>
      <c r="M147" s="54"/>
      <c r="N147" s="54"/>
    </row>
    <row r="148" spans="2:14" s="48" customFormat="1">
      <c r="B148" s="196"/>
      <c r="D148" s="52"/>
      <c r="M148" s="54"/>
      <c r="N148" s="54"/>
    </row>
    <row r="149" spans="2:14" s="48" customFormat="1">
      <c r="B149" s="196"/>
      <c r="D149" s="52"/>
      <c r="M149" s="54"/>
      <c r="N149" s="54"/>
    </row>
    <row r="150" spans="2:14" s="48" customFormat="1">
      <c r="B150" s="196"/>
      <c r="D150" s="52"/>
      <c r="M150" s="54"/>
      <c r="N150" s="54"/>
    </row>
    <row r="151" spans="2:14" s="48" customFormat="1">
      <c r="B151" s="196"/>
      <c r="D151" s="52"/>
      <c r="M151" s="54"/>
      <c r="N151" s="54"/>
    </row>
    <row r="152" spans="2:14" s="48" customFormat="1">
      <c r="B152" s="196"/>
      <c r="D152" s="52"/>
      <c r="M152" s="54"/>
      <c r="N152" s="54"/>
    </row>
    <row r="153" spans="2:14" s="48" customFormat="1">
      <c r="B153" s="196"/>
      <c r="D153" s="52"/>
      <c r="M153" s="54"/>
      <c r="N153" s="54"/>
    </row>
    <row r="154" spans="2:14" s="48" customFormat="1">
      <c r="B154" s="196"/>
      <c r="D154" s="52"/>
      <c r="M154" s="54"/>
      <c r="N154" s="54"/>
    </row>
    <row r="155" spans="2:14" s="48" customFormat="1">
      <c r="B155" s="196"/>
      <c r="D155" s="52"/>
      <c r="M155" s="54"/>
      <c r="N155" s="54"/>
    </row>
    <row r="156" spans="2:14" s="48" customFormat="1">
      <c r="B156" s="196"/>
      <c r="D156" s="52"/>
      <c r="M156" s="54"/>
      <c r="N156" s="54"/>
    </row>
    <row r="157" spans="2:14" s="48" customFormat="1">
      <c r="B157" s="196"/>
      <c r="D157" s="52"/>
      <c r="M157" s="54"/>
      <c r="N157" s="54"/>
    </row>
    <row r="158" spans="2:14" s="48" customFormat="1">
      <c r="B158" s="196"/>
      <c r="D158" s="52"/>
      <c r="M158" s="54"/>
      <c r="N158" s="54"/>
    </row>
    <row r="159" spans="2:14" s="48" customFormat="1">
      <c r="B159" s="196"/>
      <c r="D159" s="52"/>
      <c r="M159" s="54"/>
      <c r="N159" s="54"/>
    </row>
    <row r="160" spans="2:14" s="48" customFormat="1">
      <c r="B160" s="196"/>
      <c r="D160" s="52"/>
      <c r="M160" s="54"/>
      <c r="N160" s="54"/>
    </row>
    <row r="161" spans="2:14" s="48" customFormat="1">
      <c r="B161" s="196"/>
      <c r="D161" s="52"/>
      <c r="M161" s="54"/>
      <c r="N161" s="54"/>
    </row>
    <row r="162" spans="2:14" s="48" customFormat="1">
      <c r="B162" s="196"/>
      <c r="D162" s="52"/>
      <c r="M162" s="54"/>
      <c r="N162" s="54"/>
    </row>
    <row r="163" spans="2:14" s="48" customFormat="1">
      <c r="B163" s="196"/>
      <c r="D163" s="52"/>
      <c r="M163" s="54"/>
      <c r="N163" s="54"/>
    </row>
    <row r="164" spans="2:14" s="48" customFormat="1">
      <c r="B164" s="196"/>
      <c r="D164" s="52"/>
      <c r="M164" s="54"/>
      <c r="N164" s="54"/>
    </row>
    <row r="165" spans="2:14" s="48" customFormat="1">
      <c r="B165" s="196"/>
      <c r="D165" s="52"/>
      <c r="M165" s="54"/>
      <c r="N165" s="54"/>
    </row>
    <row r="166" spans="2:14" s="48" customFormat="1">
      <c r="B166" s="196"/>
      <c r="D166" s="52"/>
      <c r="M166" s="54"/>
      <c r="N166" s="54"/>
    </row>
    <row r="167" spans="2:14" s="48" customFormat="1">
      <c r="B167" s="196"/>
      <c r="D167" s="52"/>
      <c r="M167" s="54"/>
      <c r="N167" s="54"/>
    </row>
    <row r="168" spans="2:14" s="48" customFormat="1">
      <c r="B168" s="196"/>
      <c r="D168" s="52"/>
      <c r="M168" s="54"/>
      <c r="N168" s="54"/>
    </row>
    <row r="169" spans="2:14" s="48" customFormat="1">
      <c r="B169" s="196"/>
      <c r="D169" s="52"/>
      <c r="M169" s="54"/>
      <c r="N169" s="54"/>
    </row>
    <row r="170" spans="2:14" s="48" customFormat="1">
      <c r="B170" s="196"/>
      <c r="D170" s="52"/>
      <c r="M170" s="54"/>
      <c r="N170" s="54"/>
    </row>
    <row r="171" spans="2:14" s="48" customFormat="1">
      <c r="B171" s="196"/>
      <c r="D171" s="52"/>
      <c r="M171" s="54"/>
      <c r="N171" s="54"/>
    </row>
    <row r="172" spans="2:14" s="48" customFormat="1">
      <c r="B172" s="196"/>
      <c r="D172" s="52"/>
      <c r="M172" s="54"/>
      <c r="N172" s="54"/>
    </row>
    <row r="173" spans="2:14" s="48" customFormat="1">
      <c r="B173" s="196"/>
      <c r="D173" s="52"/>
      <c r="M173" s="54"/>
      <c r="N173" s="54"/>
    </row>
    <row r="174" spans="2:14" s="48" customFormat="1">
      <c r="B174" s="196"/>
      <c r="D174" s="52"/>
      <c r="M174" s="54"/>
      <c r="N174" s="54"/>
    </row>
    <row r="175" spans="2:14" s="48" customFormat="1">
      <c r="B175" s="196"/>
      <c r="D175" s="52"/>
      <c r="M175" s="54"/>
      <c r="N175" s="54"/>
    </row>
    <row r="176" spans="2:14" s="48" customFormat="1">
      <c r="B176" s="196"/>
      <c r="D176" s="52"/>
      <c r="M176" s="54"/>
      <c r="N176" s="54"/>
    </row>
    <row r="177" spans="2:14" s="48" customFormat="1">
      <c r="B177" s="196"/>
      <c r="D177" s="52"/>
      <c r="M177" s="54"/>
      <c r="N177" s="54"/>
    </row>
    <row r="178" spans="2:14" s="48" customFormat="1">
      <c r="B178" s="196"/>
      <c r="D178" s="52"/>
      <c r="M178" s="54"/>
      <c r="N178" s="54"/>
    </row>
    <row r="179" spans="2:14" s="48" customFormat="1">
      <c r="B179" s="196"/>
      <c r="D179" s="52"/>
      <c r="M179" s="54"/>
      <c r="N179" s="54"/>
    </row>
    <row r="180" spans="2:14" s="48" customFormat="1">
      <c r="B180" s="196"/>
      <c r="D180" s="52"/>
      <c r="M180" s="54"/>
      <c r="N180" s="54"/>
    </row>
    <row r="181" spans="2:14" s="48" customFormat="1">
      <c r="B181" s="196"/>
      <c r="D181" s="52"/>
      <c r="M181" s="54"/>
      <c r="N181" s="54"/>
    </row>
    <row r="182" spans="2:14" s="48" customFormat="1">
      <c r="B182" s="196"/>
      <c r="D182" s="52"/>
      <c r="M182" s="54"/>
      <c r="N182" s="54"/>
    </row>
    <row r="183" spans="2:14" s="48" customFormat="1">
      <c r="B183" s="196"/>
      <c r="D183" s="52"/>
      <c r="M183" s="54"/>
      <c r="N183" s="54"/>
    </row>
    <row r="184" spans="2:14" s="48" customFormat="1">
      <c r="B184" s="196"/>
      <c r="D184" s="52"/>
      <c r="M184" s="54"/>
      <c r="N184" s="54"/>
    </row>
    <row r="185" spans="2:14" s="48" customFormat="1">
      <c r="B185" s="196"/>
      <c r="D185" s="52"/>
      <c r="M185" s="54"/>
      <c r="N185" s="54"/>
    </row>
    <row r="186" spans="2:14" s="48" customFormat="1">
      <c r="B186" s="196"/>
      <c r="D186" s="52"/>
      <c r="M186" s="54"/>
      <c r="N186" s="54"/>
    </row>
    <row r="187" spans="2:14" s="48" customFormat="1">
      <c r="B187" s="196"/>
      <c r="D187" s="52"/>
      <c r="M187" s="54"/>
      <c r="N187" s="54"/>
    </row>
    <row r="188" spans="2:14" s="48" customFormat="1">
      <c r="B188" s="196"/>
      <c r="D188" s="52"/>
      <c r="M188" s="54"/>
      <c r="N188" s="54"/>
    </row>
    <row r="189" spans="2:14" s="48" customFormat="1">
      <c r="B189" s="196"/>
      <c r="D189" s="52"/>
      <c r="M189" s="54"/>
      <c r="N189" s="54"/>
    </row>
    <row r="190" spans="2:14" s="48" customFormat="1">
      <c r="B190" s="196"/>
      <c r="D190" s="52"/>
      <c r="M190" s="54"/>
      <c r="N190" s="54"/>
    </row>
    <row r="191" spans="2:14" s="48" customFormat="1">
      <c r="B191" s="196"/>
      <c r="D191" s="52"/>
      <c r="M191" s="54"/>
      <c r="N191" s="54"/>
    </row>
    <row r="192" spans="2:14" s="48" customFormat="1">
      <c r="B192" s="196"/>
      <c r="D192" s="52"/>
      <c r="M192" s="54"/>
      <c r="N192" s="54"/>
    </row>
    <row r="193" spans="2:14" s="48" customFormat="1">
      <c r="B193" s="196"/>
      <c r="D193" s="52"/>
      <c r="M193" s="54"/>
      <c r="N193" s="54"/>
    </row>
    <row r="194" spans="2:14" s="48" customFormat="1">
      <c r="B194" s="196"/>
      <c r="D194" s="52"/>
      <c r="M194" s="54"/>
      <c r="N194" s="54"/>
    </row>
    <row r="195" spans="2:14" s="48" customFormat="1">
      <c r="B195" s="196"/>
      <c r="D195" s="52"/>
      <c r="M195" s="54"/>
      <c r="N195" s="54"/>
    </row>
    <row r="196" spans="2:14" s="48" customFormat="1">
      <c r="B196" s="196"/>
      <c r="D196" s="52"/>
      <c r="M196" s="54"/>
      <c r="N196" s="54"/>
    </row>
    <row r="197" spans="2:14" s="48" customFormat="1">
      <c r="B197" s="196"/>
      <c r="D197" s="52"/>
      <c r="M197" s="54"/>
      <c r="N197" s="54"/>
    </row>
    <row r="198" spans="2:14" s="48" customFormat="1">
      <c r="B198" s="196"/>
      <c r="D198" s="52"/>
      <c r="M198" s="54"/>
      <c r="N198" s="54"/>
    </row>
    <row r="199" spans="2:14" s="48" customFormat="1">
      <c r="B199" s="196"/>
      <c r="D199" s="52"/>
      <c r="M199" s="54"/>
      <c r="N199" s="54"/>
    </row>
    <row r="200" spans="2:14" s="48" customFormat="1">
      <c r="B200" s="196"/>
      <c r="D200" s="52"/>
      <c r="M200" s="54"/>
      <c r="N200" s="54"/>
    </row>
    <row r="201" spans="2:14" s="48" customFormat="1">
      <c r="B201" s="196"/>
      <c r="D201" s="52"/>
      <c r="M201" s="54"/>
      <c r="N201" s="54"/>
    </row>
    <row r="202" spans="2:14" s="48" customFormat="1">
      <c r="B202" s="196"/>
      <c r="D202" s="52"/>
      <c r="M202" s="54"/>
      <c r="N202" s="54"/>
    </row>
    <row r="203" spans="2:14" s="48" customFormat="1">
      <c r="B203" s="196"/>
      <c r="D203" s="52"/>
      <c r="M203" s="54"/>
      <c r="N203" s="54"/>
    </row>
    <row r="204" spans="2:14" s="48" customFormat="1">
      <c r="B204" s="196"/>
      <c r="D204" s="52"/>
      <c r="M204" s="54"/>
      <c r="N204" s="54"/>
    </row>
    <row r="205" spans="2:14" s="48" customFormat="1">
      <c r="B205" s="196"/>
      <c r="D205" s="52"/>
      <c r="M205" s="54"/>
      <c r="N205" s="54"/>
    </row>
    <row r="206" spans="2:14" s="48" customFormat="1">
      <c r="B206" s="196"/>
      <c r="D206" s="52"/>
      <c r="M206" s="54"/>
      <c r="N206" s="54"/>
    </row>
    <row r="207" spans="2:14" s="48" customFormat="1">
      <c r="B207" s="196"/>
      <c r="D207" s="52"/>
      <c r="M207" s="54"/>
      <c r="N207" s="54"/>
    </row>
    <row r="208" spans="2:14" s="48" customFormat="1">
      <c r="B208" s="196"/>
      <c r="D208" s="52"/>
      <c r="M208" s="54"/>
      <c r="N208" s="54"/>
    </row>
    <row r="209" spans="2:14" s="48" customFormat="1">
      <c r="B209" s="196"/>
      <c r="D209" s="52"/>
      <c r="M209" s="54"/>
      <c r="N209" s="54"/>
    </row>
    <row r="210" spans="2:14" s="48" customFormat="1">
      <c r="B210" s="196"/>
      <c r="D210" s="52"/>
      <c r="M210" s="54"/>
      <c r="N210" s="54"/>
    </row>
    <row r="211" spans="2:14" s="48" customFormat="1">
      <c r="B211" s="196"/>
      <c r="D211" s="52"/>
      <c r="M211" s="54"/>
      <c r="N211" s="54"/>
    </row>
    <row r="212" spans="2:14" s="48" customFormat="1">
      <c r="B212" s="196"/>
      <c r="D212" s="52"/>
      <c r="M212" s="54"/>
      <c r="N212" s="54"/>
    </row>
    <row r="213" spans="2:14" s="48" customFormat="1">
      <c r="B213" s="196"/>
      <c r="D213" s="52"/>
      <c r="M213" s="54"/>
      <c r="N213" s="54"/>
    </row>
    <row r="214" spans="2:14" s="48" customFormat="1">
      <c r="B214" s="196"/>
      <c r="D214" s="52"/>
      <c r="M214" s="54"/>
      <c r="N214" s="54"/>
    </row>
    <row r="215" spans="2:14" s="48" customFormat="1">
      <c r="B215" s="196"/>
      <c r="D215" s="52"/>
      <c r="M215" s="54"/>
      <c r="N215" s="54"/>
    </row>
    <row r="216" spans="2:14" s="48" customFormat="1">
      <c r="B216" s="196"/>
      <c r="D216" s="52"/>
      <c r="M216" s="54"/>
      <c r="N216" s="54"/>
    </row>
    <row r="217" spans="2:14" s="48" customFormat="1">
      <c r="B217" s="196"/>
      <c r="D217" s="52"/>
      <c r="M217" s="54"/>
      <c r="N217" s="54"/>
    </row>
    <row r="218" spans="2:14" s="48" customFormat="1">
      <c r="B218" s="196"/>
      <c r="D218" s="52"/>
      <c r="M218" s="54"/>
      <c r="N218" s="54"/>
    </row>
    <row r="219" spans="2:14" s="48" customFormat="1">
      <c r="B219" s="196"/>
      <c r="D219" s="52"/>
      <c r="M219" s="54"/>
      <c r="N219" s="54"/>
    </row>
    <row r="220" spans="2:14" s="48" customFormat="1">
      <c r="B220" s="196"/>
      <c r="D220" s="52"/>
      <c r="M220" s="54"/>
      <c r="N220" s="54"/>
    </row>
    <row r="221" spans="2:14" s="48" customFormat="1">
      <c r="B221" s="196"/>
      <c r="D221" s="52"/>
      <c r="M221" s="54"/>
      <c r="N221" s="54"/>
    </row>
    <row r="222" spans="2:14" s="48" customFormat="1">
      <c r="B222" s="196"/>
      <c r="D222" s="52"/>
      <c r="M222" s="54"/>
      <c r="N222" s="54"/>
    </row>
    <row r="223" spans="2:14" s="48" customFormat="1">
      <c r="B223" s="196"/>
      <c r="D223" s="52"/>
      <c r="M223" s="54"/>
      <c r="N223" s="54"/>
    </row>
    <row r="224" spans="2:14" s="48" customFormat="1">
      <c r="B224" s="196"/>
      <c r="D224" s="52"/>
      <c r="M224" s="54"/>
      <c r="N224" s="54"/>
    </row>
    <row r="225" spans="2:14" s="48" customFormat="1">
      <c r="B225" s="196"/>
      <c r="D225" s="52"/>
      <c r="M225" s="54"/>
      <c r="N225" s="54"/>
    </row>
    <row r="226" spans="2:14" s="48" customFormat="1">
      <c r="B226" s="196"/>
      <c r="D226" s="52"/>
      <c r="M226" s="54"/>
      <c r="N226" s="54"/>
    </row>
    <row r="227" spans="2:14" s="48" customFormat="1">
      <c r="B227" s="196"/>
      <c r="D227" s="52"/>
      <c r="M227" s="54"/>
      <c r="N227" s="54"/>
    </row>
    <row r="228" spans="2:14" s="48" customFormat="1">
      <c r="B228" s="196"/>
      <c r="D228" s="52"/>
      <c r="M228" s="54"/>
      <c r="N228" s="54"/>
    </row>
    <row r="229" spans="2:14" s="48" customFormat="1">
      <c r="B229" s="196"/>
      <c r="D229" s="52"/>
      <c r="M229" s="54"/>
      <c r="N229" s="54"/>
    </row>
    <row r="230" spans="2:14" s="48" customFormat="1">
      <c r="B230" s="196"/>
      <c r="D230" s="52"/>
      <c r="M230" s="54"/>
      <c r="N230" s="54"/>
    </row>
    <row r="231" spans="2:14" s="48" customFormat="1">
      <c r="B231" s="196"/>
      <c r="D231" s="52"/>
      <c r="M231" s="54"/>
      <c r="N231" s="54"/>
    </row>
    <row r="232" spans="2:14" s="48" customFormat="1">
      <c r="B232" s="196"/>
      <c r="D232" s="52"/>
      <c r="M232" s="54"/>
      <c r="N232" s="54"/>
    </row>
    <row r="233" spans="2:14" s="48" customFormat="1">
      <c r="B233" s="196"/>
      <c r="D233" s="52"/>
      <c r="M233" s="54"/>
      <c r="N233" s="54"/>
    </row>
    <row r="234" spans="2:14" s="48" customFormat="1">
      <c r="B234" s="196"/>
      <c r="D234" s="52"/>
      <c r="M234" s="54"/>
      <c r="N234" s="54"/>
    </row>
    <row r="235" spans="2:14" s="48" customFormat="1">
      <c r="B235" s="196"/>
      <c r="D235" s="52"/>
      <c r="M235" s="54"/>
      <c r="N235" s="54"/>
    </row>
    <row r="236" spans="2:14" s="48" customFormat="1">
      <c r="B236" s="196"/>
      <c r="D236" s="52"/>
      <c r="M236" s="54"/>
      <c r="N236" s="54"/>
    </row>
    <row r="237" spans="2:14" s="48" customFormat="1">
      <c r="B237" s="196"/>
      <c r="D237" s="52"/>
      <c r="M237" s="54"/>
      <c r="N237" s="54"/>
    </row>
    <row r="238" spans="2:14" s="48" customFormat="1">
      <c r="B238" s="196"/>
      <c r="D238" s="52"/>
      <c r="M238" s="54"/>
      <c r="N238" s="54"/>
    </row>
    <row r="239" spans="2:14" s="48" customFormat="1">
      <c r="B239" s="196"/>
      <c r="D239" s="52"/>
      <c r="M239" s="54"/>
      <c r="N239" s="54"/>
    </row>
    <row r="240" spans="2:14" s="48" customFormat="1">
      <c r="B240" s="196"/>
      <c r="D240" s="52"/>
      <c r="M240" s="54"/>
      <c r="N240" s="54"/>
    </row>
    <row r="241" spans="2:14" s="48" customFormat="1">
      <c r="B241" s="196"/>
      <c r="D241" s="52"/>
      <c r="M241" s="54"/>
      <c r="N241" s="54"/>
    </row>
    <row r="242" spans="2:14" s="48" customFormat="1">
      <c r="B242" s="196"/>
      <c r="D242" s="52"/>
      <c r="M242" s="54"/>
      <c r="N242" s="54"/>
    </row>
    <row r="243" spans="2:14" s="48" customFormat="1">
      <c r="B243" s="196"/>
      <c r="D243" s="52"/>
      <c r="M243" s="54"/>
      <c r="N243" s="54"/>
    </row>
    <row r="244" spans="2:14" s="48" customFormat="1">
      <c r="B244" s="196"/>
      <c r="D244" s="52"/>
      <c r="M244" s="54"/>
      <c r="N244" s="54"/>
    </row>
    <row r="245" spans="2:14" s="48" customFormat="1">
      <c r="B245" s="196"/>
      <c r="D245" s="52"/>
      <c r="M245" s="54"/>
      <c r="N245" s="54"/>
    </row>
    <row r="246" spans="2:14" s="48" customFormat="1">
      <c r="B246" s="196"/>
      <c r="D246" s="52"/>
      <c r="M246" s="54"/>
      <c r="N246" s="54"/>
    </row>
    <row r="247" spans="2:14" s="48" customFormat="1">
      <c r="B247" s="196"/>
      <c r="D247" s="52"/>
      <c r="M247" s="54"/>
      <c r="N247" s="54"/>
    </row>
    <row r="248" spans="2:14" s="48" customFormat="1">
      <c r="B248" s="196"/>
      <c r="D248" s="52"/>
      <c r="M248" s="54"/>
      <c r="N248" s="54"/>
    </row>
    <row r="249" spans="2:14" s="48" customFormat="1">
      <c r="B249" s="196"/>
      <c r="D249" s="52"/>
      <c r="M249" s="54"/>
      <c r="N249" s="54"/>
    </row>
    <row r="250" spans="2:14" s="48" customFormat="1">
      <c r="B250" s="196"/>
      <c r="D250" s="52"/>
      <c r="M250" s="54"/>
      <c r="N250" s="54"/>
    </row>
    <row r="251" spans="2:14" s="48" customFormat="1">
      <c r="B251" s="196"/>
      <c r="D251" s="52"/>
      <c r="M251" s="54"/>
      <c r="N251" s="54"/>
    </row>
    <row r="252" spans="2:14" s="48" customFormat="1">
      <c r="B252" s="196"/>
      <c r="D252" s="52"/>
      <c r="M252" s="54"/>
      <c r="N252" s="54"/>
    </row>
    <row r="253" spans="2:14" s="48" customFormat="1">
      <c r="B253" s="196"/>
      <c r="D253" s="52"/>
      <c r="M253" s="54"/>
      <c r="N253" s="54"/>
    </row>
    <row r="254" spans="2:14" s="48" customFormat="1">
      <c r="B254" s="196"/>
      <c r="D254" s="52"/>
      <c r="M254" s="54"/>
      <c r="N254" s="54"/>
    </row>
    <row r="255" spans="2:14" s="48" customFormat="1">
      <c r="B255" s="196"/>
      <c r="D255" s="52"/>
      <c r="M255" s="54"/>
      <c r="N255" s="54"/>
    </row>
    <row r="256" spans="2:14" s="48" customFormat="1">
      <c r="B256" s="196"/>
      <c r="D256" s="52"/>
      <c r="M256" s="54"/>
      <c r="N256" s="54"/>
    </row>
    <row r="257" spans="2:14" s="48" customFormat="1">
      <c r="B257" s="196"/>
      <c r="D257" s="52"/>
      <c r="M257" s="54"/>
      <c r="N257" s="54"/>
    </row>
    <row r="258" spans="2:14" s="48" customFormat="1">
      <c r="B258" s="196"/>
      <c r="D258" s="52"/>
      <c r="M258" s="54"/>
      <c r="N258" s="54"/>
    </row>
    <row r="259" spans="2:14" s="48" customFormat="1">
      <c r="B259" s="196"/>
      <c r="D259" s="52"/>
      <c r="M259" s="54"/>
      <c r="N259" s="54"/>
    </row>
    <row r="260" spans="2:14" s="48" customFormat="1">
      <c r="B260" s="196"/>
      <c r="D260" s="52"/>
      <c r="M260" s="54"/>
      <c r="N260" s="54"/>
    </row>
    <row r="261" spans="2:14" s="48" customFormat="1">
      <c r="B261" s="196"/>
      <c r="D261" s="52"/>
      <c r="M261" s="54"/>
      <c r="N261" s="54"/>
    </row>
    <row r="262" spans="2:14" s="48" customFormat="1">
      <c r="B262" s="196"/>
      <c r="D262" s="52"/>
      <c r="M262" s="54"/>
      <c r="N262" s="54"/>
    </row>
    <row r="263" spans="2:14" s="48" customFormat="1">
      <c r="B263" s="196"/>
      <c r="D263" s="52"/>
      <c r="M263" s="54"/>
      <c r="N263" s="54"/>
    </row>
    <row r="264" spans="2:14" s="48" customFormat="1">
      <c r="B264" s="196"/>
      <c r="D264" s="52"/>
      <c r="M264" s="54"/>
      <c r="N264" s="54"/>
    </row>
    <row r="265" spans="2:14" s="48" customFormat="1">
      <c r="B265" s="196"/>
      <c r="D265" s="52"/>
      <c r="M265" s="54"/>
      <c r="N265" s="54"/>
    </row>
    <row r="266" spans="2:14" s="48" customFormat="1">
      <c r="B266" s="196"/>
      <c r="D266" s="52"/>
      <c r="M266" s="54"/>
      <c r="N266" s="54"/>
    </row>
    <row r="267" spans="2:14" s="48" customFormat="1">
      <c r="B267" s="196"/>
      <c r="D267" s="52"/>
      <c r="M267" s="54"/>
      <c r="N267" s="54"/>
    </row>
    <row r="268" spans="2:14" s="48" customFormat="1">
      <c r="B268" s="196"/>
      <c r="D268" s="52"/>
      <c r="M268" s="54"/>
      <c r="N268" s="54"/>
    </row>
    <row r="269" spans="2:14" s="48" customFormat="1">
      <c r="B269" s="196"/>
      <c r="D269" s="52"/>
      <c r="M269" s="54"/>
      <c r="N269" s="54"/>
    </row>
    <row r="270" spans="2:14" s="48" customFormat="1">
      <c r="B270" s="196"/>
      <c r="D270" s="52"/>
      <c r="M270" s="54"/>
      <c r="N270" s="54"/>
    </row>
    <row r="271" spans="2:14" s="48" customFormat="1">
      <c r="B271" s="196"/>
      <c r="D271" s="52"/>
      <c r="M271" s="54"/>
      <c r="N271" s="54"/>
    </row>
    <row r="272" spans="2:14" s="48" customFormat="1">
      <c r="B272" s="196"/>
      <c r="D272" s="52"/>
      <c r="M272" s="54"/>
      <c r="N272" s="54"/>
    </row>
    <row r="273" spans="2:14" s="48" customFormat="1">
      <c r="B273" s="196"/>
      <c r="D273" s="52"/>
      <c r="M273" s="54"/>
      <c r="N273" s="54"/>
    </row>
    <row r="274" spans="2:14" s="48" customFormat="1">
      <c r="B274" s="196"/>
      <c r="D274" s="52"/>
      <c r="M274" s="54"/>
      <c r="N274" s="54"/>
    </row>
    <row r="275" spans="2:14" s="48" customFormat="1">
      <c r="B275" s="196"/>
      <c r="D275" s="52"/>
      <c r="M275" s="54"/>
      <c r="N275" s="54"/>
    </row>
    <row r="276" spans="2:14" s="48" customFormat="1">
      <c r="B276" s="196"/>
      <c r="D276" s="52"/>
      <c r="M276" s="54"/>
      <c r="N276" s="54"/>
    </row>
    <row r="277" spans="2:14" s="48" customFormat="1">
      <c r="B277" s="196"/>
      <c r="D277" s="52"/>
      <c r="M277" s="54"/>
      <c r="N277" s="54"/>
    </row>
    <row r="278" spans="2:14" s="48" customFormat="1">
      <c r="B278" s="196"/>
      <c r="D278" s="52"/>
      <c r="M278" s="54"/>
      <c r="N278" s="54"/>
    </row>
    <row r="279" spans="2:14" s="48" customFormat="1">
      <c r="B279" s="196"/>
      <c r="D279" s="52"/>
      <c r="M279" s="54"/>
      <c r="N279" s="54"/>
    </row>
    <row r="280" spans="2:14" s="48" customFormat="1">
      <c r="B280" s="196"/>
      <c r="D280" s="52"/>
      <c r="M280" s="54"/>
      <c r="N280" s="54"/>
    </row>
    <row r="281" spans="2:14" s="48" customFormat="1">
      <c r="B281" s="196"/>
      <c r="D281" s="52"/>
      <c r="M281" s="54"/>
      <c r="N281" s="54"/>
    </row>
    <row r="282" spans="2:14" s="48" customFormat="1">
      <c r="B282" s="196"/>
      <c r="D282" s="52"/>
      <c r="M282" s="54"/>
      <c r="N282" s="54"/>
    </row>
    <row r="283" spans="2:14" s="48" customFormat="1">
      <c r="B283" s="196"/>
      <c r="D283" s="52"/>
      <c r="M283" s="54"/>
      <c r="N283" s="54"/>
    </row>
    <row r="284" spans="2:14" s="48" customFormat="1">
      <c r="B284" s="196"/>
      <c r="D284" s="52"/>
      <c r="M284" s="54"/>
      <c r="N284" s="54"/>
    </row>
    <row r="285" spans="2:14" s="48" customFormat="1">
      <c r="B285" s="196"/>
      <c r="D285" s="52"/>
      <c r="M285" s="54"/>
      <c r="N285" s="54"/>
    </row>
    <row r="286" spans="2:14" s="48" customFormat="1">
      <c r="B286" s="196"/>
      <c r="D286" s="52"/>
      <c r="M286" s="54"/>
      <c r="N286" s="54"/>
    </row>
    <row r="287" spans="2:14" s="48" customFormat="1">
      <c r="B287" s="196"/>
      <c r="D287" s="52"/>
      <c r="M287" s="54"/>
      <c r="N287" s="54"/>
    </row>
    <row r="288" spans="2:14" s="48" customFormat="1">
      <c r="B288" s="196"/>
      <c r="D288" s="52"/>
      <c r="M288" s="54"/>
      <c r="N288" s="54"/>
    </row>
    <row r="289" spans="2:14" s="48" customFormat="1">
      <c r="B289" s="196"/>
      <c r="D289" s="52"/>
      <c r="M289" s="54"/>
      <c r="N289" s="54"/>
    </row>
    <row r="290" spans="2:14" s="48" customFormat="1">
      <c r="B290" s="196"/>
      <c r="D290" s="52"/>
      <c r="M290" s="54"/>
      <c r="N290" s="54"/>
    </row>
    <row r="291" spans="2:14" s="48" customFormat="1">
      <c r="B291" s="196"/>
      <c r="D291" s="52"/>
      <c r="M291" s="54"/>
      <c r="N291" s="54"/>
    </row>
    <row r="292" spans="2:14" s="48" customFormat="1">
      <c r="B292" s="196"/>
      <c r="D292" s="52"/>
      <c r="M292" s="54"/>
      <c r="N292" s="54"/>
    </row>
    <row r="293" spans="2:14" s="48" customFormat="1">
      <c r="B293" s="196"/>
      <c r="D293" s="52"/>
      <c r="M293" s="54"/>
      <c r="N293" s="54"/>
    </row>
    <row r="294" spans="2:14" s="48" customFormat="1">
      <c r="B294" s="196"/>
      <c r="D294" s="52"/>
      <c r="M294" s="54"/>
      <c r="N294" s="54"/>
    </row>
    <row r="295" spans="2:14" s="48" customFormat="1">
      <c r="B295" s="196"/>
      <c r="D295" s="52"/>
      <c r="M295" s="54"/>
      <c r="N295" s="54"/>
    </row>
    <row r="296" spans="2:14" s="48" customFormat="1">
      <c r="B296" s="196"/>
      <c r="D296" s="52"/>
      <c r="M296" s="54"/>
      <c r="N296" s="54"/>
    </row>
    <row r="297" spans="2:14" s="48" customFormat="1">
      <c r="B297" s="196"/>
      <c r="D297" s="52"/>
      <c r="M297" s="54"/>
      <c r="N297" s="54"/>
    </row>
    <row r="298" spans="2:14" s="48" customFormat="1">
      <c r="B298" s="196"/>
      <c r="D298" s="52"/>
      <c r="M298" s="54"/>
      <c r="N298" s="54"/>
    </row>
    <row r="299" spans="2:14" s="48" customFormat="1">
      <c r="B299" s="196"/>
      <c r="D299" s="52"/>
      <c r="M299" s="54"/>
      <c r="N299" s="54"/>
    </row>
    <row r="300" spans="2:14" s="48" customFormat="1">
      <c r="B300" s="196"/>
      <c r="D300" s="52"/>
      <c r="M300" s="54"/>
      <c r="N300" s="54"/>
    </row>
    <row r="301" spans="2:14" s="48" customFormat="1">
      <c r="B301" s="196"/>
      <c r="D301" s="52"/>
      <c r="M301" s="54"/>
      <c r="N301" s="54"/>
    </row>
    <row r="302" spans="2:14" s="48" customFormat="1">
      <c r="B302" s="196"/>
      <c r="D302" s="52"/>
      <c r="M302" s="54"/>
      <c r="N302" s="54"/>
    </row>
    <row r="303" spans="2:14" s="48" customFormat="1">
      <c r="B303" s="196"/>
      <c r="D303" s="52"/>
      <c r="M303" s="54"/>
      <c r="N303" s="54"/>
    </row>
    <row r="304" spans="2:14" s="48" customFormat="1">
      <c r="B304" s="196"/>
      <c r="D304" s="52"/>
      <c r="M304" s="54"/>
      <c r="N304" s="54"/>
    </row>
    <row r="305" spans="2:14" s="48" customFormat="1">
      <c r="B305" s="196"/>
      <c r="D305" s="52"/>
      <c r="M305" s="54"/>
      <c r="N305" s="54"/>
    </row>
    <row r="306" spans="2:14" s="48" customFormat="1">
      <c r="B306" s="196"/>
      <c r="D306" s="52"/>
      <c r="M306" s="54"/>
      <c r="N306" s="54"/>
    </row>
    <row r="307" spans="2:14" s="48" customFormat="1">
      <c r="B307" s="196"/>
      <c r="D307" s="52"/>
      <c r="M307" s="54"/>
      <c r="N307" s="54"/>
    </row>
    <row r="308" spans="2:14" s="48" customFormat="1">
      <c r="B308" s="196"/>
      <c r="D308" s="52"/>
      <c r="M308" s="54"/>
      <c r="N308" s="54"/>
    </row>
    <row r="309" spans="2:14" s="48" customFormat="1">
      <c r="B309" s="196"/>
      <c r="D309" s="52"/>
      <c r="M309" s="54"/>
      <c r="N309" s="54"/>
    </row>
    <row r="310" spans="2:14" s="48" customFormat="1">
      <c r="B310" s="196"/>
      <c r="D310" s="52"/>
      <c r="M310" s="54"/>
      <c r="N310" s="54"/>
    </row>
    <row r="311" spans="2:14" s="48" customFormat="1">
      <c r="B311" s="196"/>
      <c r="D311" s="52"/>
      <c r="M311" s="54"/>
      <c r="N311" s="54"/>
    </row>
    <row r="312" spans="2:14" s="48" customFormat="1">
      <c r="B312" s="196"/>
      <c r="D312" s="52"/>
      <c r="M312" s="54"/>
      <c r="N312" s="54"/>
    </row>
    <row r="313" spans="2:14" s="48" customFormat="1">
      <c r="B313" s="196"/>
      <c r="D313" s="52"/>
      <c r="M313" s="54"/>
      <c r="N313" s="54"/>
    </row>
    <row r="314" spans="2:14" s="48" customFormat="1">
      <c r="B314" s="196"/>
      <c r="D314" s="52"/>
      <c r="M314" s="54"/>
      <c r="N314" s="54"/>
    </row>
    <row r="315" spans="2:14" s="48" customFormat="1">
      <c r="B315" s="196"/>
      <c r="D315" s="52"/>
      <c r="M315" s="54"/>
      <c r="N315" s="54"/>
    </row>
    <row r="316" spans="2:14" s="48" customFormat="1">
      <c r="B316" s="196"/>
      <c r="D316" s="52"/>
      <c r="M316" s="54"/>
      <c r="N316" s="54"/>
    </row>
    <row r="317" spans="2:14" s="48" customFormat="1">
      <c r="B317" s="196"/>
      <c r="D317" s="52"/>
      <c r="M317" s="54"/>
      <c r="N317" s="54"/>
    </row>
    <row r="318" spans="2:14" s="48" customFormat="1">
      <c r="B318" s="196"/>
      <c r="D318" s="52"/>
      <c r="M318" s="54"/>
      <c r="N318" s="54"/>
    </row>
    <row r="319" spans="2:14" s="48" customFormat="1">
      <c r="B319" s="196"/>
      <c r="D319" s="52"/>
      <c r="M319" s="54"/>
      <c r="N319" s="54"/>
    </row>
    <row r="320" spans="2:14" s="48" customFormat="1">
      <c r="B320" s="196"/>
      <c r="D320" s="52"/>
      <c r="M320" s="54"/>
      <c r="N320" s="54"/>
    </row>
    <row r="321" spans="2:14" s="48" customFormat="1">
      <c r="B321" s="196"/>
      <c r="D321" s="52"/>
      <c r="M321" s="54"/>
      <c r="N321" s="54"/>
    </row>
    <row r="322" spans="2:14" s="48" customFormat="1">
      <c r="B322" s="196"/>
      <c r="D322" s="52"/>
      <c r="M322" s="54"/>
      <c r="N322" s="54"/>
    </row>
    <row r="323" spans="2:14" s="48" customFormat="1">
      <c r="B323" s="196"/>
      <c r="D323" s="52"/>
      <c r="M323" s="54"/>
      <c r="N323" s="54"/>
    </row>
    <row r="324" spans="2:14" s="48" customFormat="1">
      <c r="B324" s="196"/>
      <c r="D324" s="52"/>
      <c r="M324" s="54"/>
      <c r="N324" s="54"/>
    </row>
    <row r="325" spans="2:14" s="48" customFormat="1">
      <c r="B325" s="196"/>
      <c r="D325" s="52"/>
      <c r="M325" s="54"/>
      <c r="N325" s="54"/>
    </row>
    <row r="326" spans="2:14" s="48" customFormat="1">
      <c r="B326" s="196"/>
      <c r="D326" s="52"/>
      <c r="M326" s="54"/>
      <c r="N326" s="54"/>
    </row>
    <row r="327" spans="2:14" s="48" customFormat="1">
      <c r="B327" s="196"/>
      <c r="D327" s="52"/>
      <c r="M327" s="54"/>
      <c r="N327" s="54"/>
    </row>
    <row r="328" spans="2:14" s="48" customFormat="1">
      <c r="B328" s="196"/>
      <c r="D328" s="52"/>
      <c r="M328" s="54"/>
      <c r="N328" s="54"/>
    </row>
    <row r="329" spans="2:14" s="48" customFormat="1">
      <c r="B329" s="196"/>
      <c r="D329" s="52"/>
      <c r="M329" s="54"/>
      <c r="N329" s="54"/>
    </row>
    <row r="330" spans="2:14" s="48" customFormat="1">
      <c r="B330" s="196"/>
      <c r="D330" s="52"/>
      <c r="M330" s="54"/>
      <c r="N330" s="54"/>
    </row>
    <row r="331" spans="2:14" s="48" customFormat="1">
      <c r="B331" s="196"/>
      <c r="D331" s="52"/>
      <c r="M331" s="54"/>
      <c r="N331" s="54"/>
    </row>
    <row r="332" spans="2:14" s="48" customFormat="1">
      <c r="B332" s="196"/>
      <c r="D332" s="52"/>
      <c r="M332" s="54"/>
      <c r="N332" s="54"/>
    </row>
    <row r="333" spans="2:14" s="48" customFormat="1">
      <c r="B333" s="196"/>
      <c r="D333" s="52"/>
      <c r="M333" s="54"/>
      <c r="N333" s="54"/>
    </row>
    <row r="334" spans="2:14" s="48" customFormat="1">
      <c r="B334" s="196"/>
      <c r="D334" s="52"/>
      <c r="M334" s="54"/>
      <c r="N334" s="54"/>
    </row>
    <row r="335" spans="2:14" s="48" customFormat="1">
      <c r="B335" s="196"/>
      <c r="D335" s="52"/>
      <c r="M335" s="54"/>
      <c r="N335" s="54"/>
    </row>
    <row r="336" spans="2:14" s="48" customFormat="1">
      <c r="B336" s="196"/>
      <c r="D336" s="52"/>
      <c r="M336" s="54"/>
      <c r="N336" s="54"/>
    </row>
    <row r="337" spans="2:14" s="48" customFormat="1">
      <c r="B337" s="196"/>
      <c r="D337" s="52"/>
      <c r="M337" s="54"/>
      <c r="N337" s="54"/>
    </row>
    <row r="338" spans="2:14" s="48" customFormat="1">
      <c r="B338" s="196"/>
      <c r="D338" s="52"/>
      <c r="M338" s="54"/>
      <c r="N338" s="54"/>
    </row>
    <row r="339" spans="2:14" s="48" customFormat="1">
      <c r="B339" s="196"/>
      <c r="D339" s="52"/>
      <c r="M339" s="54"/>
      <c r="N339" s="54"/>
    </row>
    <row r="340" spans="2:14" s="48" customFormat="1">
      <c r="B340" s="196"/>
      <c r="D340" s="52"/>
      <c r="M340" s="54"/>
      <c r="N340" s="54"/>
    </row>
    <row r="341" spans="2:14" s="48" customFormat="1">
      <c r="B341" s="196"/>
      <c r="D341" s="52"/>
      <c r="M341" s="54"/>
      <c r="N341" s="54"/>
    </row>
    <row r="342" spans="2:14" s="48" customFormat="1">
      <c r="B342" s="196"/>
      <c r="D342" s="52"/>
      <c r="M342" s="54"/>
      <c r="N342" s="54"/>
    </row>
    <row r="343" spans="2:14" s="48" customFormat="1">
      <c r="B343" s="196"/>
      <c r="D343" s="52"/>
      <c r="M343" s="54"/>
      <c r="N343" s="54"/>
    </row>
    <row r="344" spans="2:14" s="48" customFormat="1">
      <c r="B344" s="196"/>
      <c r="D344" s="52"/>
      <c r="M344" s="54"/>
      <c r="N344" s="54"/>
    </row>
    <row r="345" spans="2:14" s="48" customFormat="1">
      <c r="B345" s="196"/>
      <c r="D345" s="52"/>
      <c r="M345" s="54"/>
      <c r="N345" s="54"/>
    </row>
    <row r="346" spans="2:14" s="48" customFormat="1">
      <c r="B346" s="196"/>
      <c r="D346" s="52"/>
      <c r="M346" s="54"/>
      <c r="N346" s="54"/>
    </row>
    <row r="347" spans="2:14" s="48" customFormat="1">
      <c r="B347" s="196"/>
      <c r="D347" s="52"/>
      <c r="M347" s="54"/>
      <c r="N347" s="54"/>
    </row>
    <row r="348" spans="2:14" s="48" customFormat="1">
      <c r="B348" s="196"/>
      <c r="D348" s="52"/>
      <c r="M348" s="54"/>
      <c r="N348" s="54"/>
    </row>
    <row r="349" spans="2:14" s="48" customFormat="1">
      <c r="B349" s="196"/>
      <c r="D349" s="52"/>
      <c r="M349" s="54"/>
      <c r="N349" s="54"/>
    </row>
    <row r="350" spans="2:14" s="48" customFormat="1">
      <c r="B350" s="196"/>
      <c r="D350" s="52"/>
      <c r="M350" s="54"/>
      <c r="N350" s="54"/>
    </row>
    <row r="351" spans="2:14" s="48" customFormat="1">
      <c r="B351" s="196"/>
      <c r="D351" s="52"/>
      <c r="M351" s="54"/>
      <c r="N351" s="54"/>
    </row>
    <row r="352" spans="2:14" s="48" customFormat="1">
      <c r="B352" s="196"/>
      <c r="D352" s="52"/>
      <c r="M352" s="54"/>
      <c r="N352" s="54"/>
    </row>
    <row r="353" spans="2:14" s="48" customFormat="1">
      <c r="B353" s="196"/>
      <c r="D353" s="52"/>
      <c r="M353" s="54"/>
      <c r="N353" s="54"/>
    </row>
    <row r="354" spans="2:14" s="48" customFormat="1">
      <c r="B354" s="196"/>
      <c r="D354" s="52"/>
      <c r="M354" s="54"/>
      <c r="N354" s="54"/>
    </row>
    <row r="355" spans="2:14" s="48" customFormat="1">
      <c r="B355" s="196"/>
      <c r="D355" s="52"/>
      <c r="M355" s="54"/>
      <c r="N355" s="54"/>
    </row>
  </sheetData>
  <mergeCells count="10">
    <mergeCell ref="A27:K27"/>
    <mergeCell ref="A13:K13"/>
    <mergeCell ref="A16:K16"/>
    <mergeCell ref="A19:K19"/>
    <mergeCell ref="A1:C1"/>
    <mergeCell ref="D4:H4"/>
    <mergeCell ref="A7:K7"/>
    <mergeCell ref="A11:K11"/>
    <mergeCell ref="F6:G6"/>
    <mergeCell ref="A10:K10"/>
  </mergeCells>
  <conditionalFormatting sqref="A28:A305 C28:K305 B28:B355">
    <cfRule type="expression" dxfId="21" priority="22" stopIfTrue="1">
      <formula>ISNUMBER(SEARCH("Closed",$J28))</formula>
    </cfRule>
    <cfRule type="expression" dxfId="20" priority="23" stopIfTrue="1">
      <formula>IF($B28="Minor", TRUE, FALSE)</formula>
    </cfRule>
    <cfRule type="expression" dxfId="19" priority="24" stopIfTrue="1">
      <formula>IF(OR($B28="Major",$B28="Pre-Condition"), TRUE, FALSE)</formula>
    </cfRule>
  </conditionalFormatting>
  <conditionalFormatting sqref="A14:B14 D14 F14:K14">
    <cfRule type="expression" dxfId="18" priority="16" stopIfTrue="1">
      <formula>ISNUMBER(SEARCH("Closed",$J14))</formula>
    </cfRule>
    <cfRule type="expression" dxfId="17" priority="17" stopIfTrue="1">
      <formula>IF($B14="Minor", TRUE, FALSE)</formula>
    </cfRule>
    <cfRule type="expression" dxfId="16" priority="18" stopIfTrue="1">
      <formula>IF(OR($B14="Major",$B14="Pre-Condition"), TRUE, FALSE)</formula>
    </cfRule>
  </conditionalFormatting>
  <conditionalFormatting sqref="A8:K11">
    <cfRule type="expression" dxfId="15" priority="19" stopIfTrue="1">
      <formula>ISNUMBER(SEARCH("Closed",$J8))</formula>
    </cfRule>
    <cfRule type="expression" dxfId="14" priority="20" stopIfTrue="1">
      <formula>IF($B8="Minor", TRUE, FALSE)</formula>
    </cfRule>
    <cfRule type="expression" dxfId="13" priority="21" stopIfTrue="1">
      <formula>IF(OR($B8="Major",$B8="Pre-Condition"), TRUE, FALSE)</formula>
    </cfRule>
  </conditionalFormatting>
  <conditionalFormatting sqref="A13:K13">
    <cfRule type="expression" dxfId="12" priority="7" stopIfTrue="1">
      <formula>ISNUMBER(SEARCH("Closed",$J13))</formula>
    </cfRule>
    <cfRule type="expression" dxfId="11" priority="8" stopIfTrue="1">
      <formula>IF($B13="Minor", TRUE, FALSE)</formula>
    </cfRule>
    <cfRule type="expression" dxfId="10" priority="9" stopIfTrue="1">
      <formula>IF(OR($B13="Major",$B13="Pre-Condition"), TRUE, FALSE)</formula>
    </cfRule>
  </conditionalFormatting>
  <conditionalFormatting sqref="A16:K27">
    <cfRule type="expression" dxfId="9" priority="1" stopIfTrue="1">
      <formula>ISNUMBER(SEARCH("Closed",$J16))</formula>
    </cfRule>
    <cfRule type="expression" dxfId="8" priority="2" stopIfTrue="1">
      <formula>IF($B16="Minor", TRUE, FALSE)</formula>
    </cfRule>
    <cfRule type="expression" dxfId="7" priority="3" stopIfTrue="1">
      <formula>IF(OR($B16="Major",$B16="Pre-Condition"), TRUE, FALSE)</formula>
    </cfRule>
  </conditionalFormatting>
  <conditionalFormatting sqref="C14">
    <cfRule type="expression" dxfId="6" priority="10" stopIfTrue="1">
      <formula>ISNUMBER(SEARCH("Closed",$I14))</formula>
    </cfRule>
    <cfRule type="expression" dxfId="5" priority="11" stopIfTrue="1">
      <formula>IF($C14="Minor", TRUE, FALSE)</formula>
    </cfRule>
    <cfRule type="expression" dxfId="4" priority="12" stopIfTrue="1">
      <formula>IF(OR($C14="Major",$C14="Pre-Condition"), TRUE, FALSE)</formula>
    </cfRule>
  </conditionalFormatting>
  <conditionalFormatting sqref="E14">
    <cfRule type="expression" dxfId="3" priority="13" stopIfTrue="1">
      <formula>ISNUMBER(SEARCH("Closed",$I14))</formula>
    </cfRule>
    <cfRule type="expression" dxfId="2" priority="14" stopIfTrue="1">
      <formula>IF($C14="Minor", TRUE, FALSE)</formula>
    </cfRule>
    <cfRule type="expression" dxfId="1" priority="15" stopIfTrue="1">
      <formula>IF(OR($C14="Major",$C14="Pre-Condition"), TRUE, FALSE)</formula>
    </cfRule>
  </conditionalFormatting>
  <dataValidations count="1">
    <dataValidation type="list" allowBlank="1" showInputMessage="1" showErrorMessage="1" sqref="B8:B9 B12 B14:B15 B17:B18 B20:B26 B28:B355" xr:uid="{03ED7F91-4E5D-499A-91FD-CDB9801F0D59}">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6383"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A5260-3A59-4BAF-B274-A2DC746EAD6D}">
  <dimension ref="A1:D99"/>
  <sheetViews>
    <sheetView view="pageBreakPreview" zoomScaleNormal="75" zoomScaleSheetLayoutView="100" workbookViewId="0"/>
  </sheetViews>
  <sheetFormatPr defaultColWidth="9" defaultRowHeight="14"/>
  <cols>
    <col min="1" max="1" width="8.1796875" style="102" customWidth="1"/>
    <col min="2" max="2" width="78.81640625" style="48" customWidth="1"/>
    <col min="3" max="3" width="3" style="104" customWidth="1"/>
    <col min="4" max="4" width="19" style="56" customWidth="1"/>
    <col min="5" max="16384" width="9" style="49"/>
  </cols>
  <sheetData>
    <row r="1" spans="1:4" ht="28">
      <c r="A1" s="97">
        <v>3</v>
      </c>
      <c r="B1" s="98" t="s">
        <v>398</v>
      </c>
      <c r="C1" s="99"/>
      <c r="D1" s="55"/>
    </row>
    <row r="2" spans="1:4">
      <c r="A2" s="100">
        <v>3.1</v>
      </c>
      <c r="B2" s="101" t="s">
        <v>399</v>
      </c>
      <c r="C2" s="99"/>
      <c r="D2" s="55"/>
    </row>
    <row r="3" spans="1:4">
      <c r="B3" s="103" t="s">
        <v>400</v>
      </c>
      <c r="C3" s="99"/>
      <c r="D3" s="55"/>
    </row>
    <row r="4" spans="1:4">
      <c r="B4" s="82"/>
    </row>
    <row r="5" spans="1:4">
      <c r="B5" s="103" t="s">
        <v>401</v>
      </c>
      <c r="C5" s="99"/>
      <c r="D5" s="55"/>
    </row>
    <row r="6" spans="1:4">
      <c r="B6" s="103"/>
      <c r="C6" s="99"/>
      <c r="D6" s="55"/>
    </row>
    <row r="7" spans="1:4">
      <c r="B7" s="103" t="s">
        <v>402</v>
      </c>
    </row>
    <row r="8" spans="1:4">
      <c r="B8" s="105" t="s">
        <v>403</v>
      </c>
    </row>
    <row r="9" spans="1:4">
      <c r="B9" s="105" t="s">
        <v>404</v>
      </c>
    </row>
    <row r="10" spans="1:4">
      <c r="B10" s="105" t="s">
        <v>405</v>
      </c>
    </row>
    <row r="11" spans="1:4">
      <c r="B11" s="105" t="s">
        <v>406</v>
      </c>
    </row>
    <row r="12" spans="1:4">
      <c r="B12" s="105" t="s">
        <v>407</v>
      </c>
    </row>
    <row r="13" spans="1:4">
      <c r="B13" s="105" t="s">
        <v>408</v>
      </c>
    </row>
    <row r="14" spans="1:4">
      <c r="B14" s="105" t="s">
        <v>409</v>
      </c>
    </row>
    <row r="15" spans="1:4">
      <c r="B15" s="105" t="s">
        <v>410</v>
      </c>
    </row>
    <row r="16" spans="1:4">
      <c r="B16" s="105"/>
    </row>
    <row r="17" spans="1:4">
      <c r="B17" s="103" t="s">
        <v>411</v>
      </c>
      <c r="C17" s="99"/>
      <c r="D17" s="55"/>
    </row>
    <row r="18" spans="1:4" ht="28">
      <c r="B18" s="105" t="s">
        <v>412</v>
      </c>
    </row>
    <row r="19" spans="1:4">
      <c r="B19" s="105"/>
    </row>
    <row r="20" spans="1:4">
      <c r="B20" s="105"/>
    </row>
    <row r="21" spans="1:4">
      <c r="A21" s="107" t="s">
        <v>413</v>
      </c>
      <c r="B21" s="49" t="s">
        <v>414</v>
      </c>
    </row>
    <row r="22" spans="1:4">
      <c r="A22" s="107"/>
      <c r="B22" s="49"/>
    </row>
    <row r="23" spans="1:4">
      <c r="A23" s="107" t="s">
        <v>415</v>
      </c>
      <c r="B23" s="49" t="s">
        <v>416</v>
      </c>
    </row>
    <row r="24" spans="1:4">
      <c r="B24" s="82"/>
    </row>
    <row r="25" spans="1:4">
      <c r="A25" s="100">
        <v>3.2</v>
      </c>
      <c r="B25" s="106" t="s">
        <v>417</v>
      </c>
      <c r="C25" s="99"/>
      <c r="D25" s="55"/>
    </row>
    <row r="26" spans="1:4">
      <c r="B26" s="82" t="s">
        <v>418</v>
      </c>
    </row>
    <row r="27" spans="1:4" ht="28">
      <c r="B27" s="82" t="s">
        <v>419</v>
      </c>
    </row>
    <row r="28" spans="1:4">
      <c r="B28" s="82" t="s">
        <v>420</v>
      </c>
    </row>
    <row r="29" spans="1:4">
      <c r="B29" s="82"/>
    </row>
    <row r="30" spans="1:4">
      <c r="A30" s="102" t="s">
        <v>421</v>
      </c>
      <c r="B30" s="82" t="s">
        <v>422</v>
      </c>
    </row>
    <row r="31" spans="1:4">
      <c r="B31" s="82" t="s">
        <v>23</v>
      </c>
    </row>
    <row r="32" spans="1:4">
      <c r="A32" s="107"/>
      <c r="B32" s="103"/>
      <c r="C32" s="99"/>
      <c r="D32" s="55"/>
    </row>
    <row r="33" spans="1:4">
      <c r="A33" s="107">
        <v>3.3</v>
      </c>
      <c r="B33" s="105" t="s">
        <v>423</v>
      </c>
      <c r="C33" s="99"/>
      <c r="D33" s="55"/>
    </row>
    <row r="34" spans="1:4" ht="28">
      <c r="B34" s="82" t="s">
        <v>424</v>
      </c>
    </row>
    <row r="35" spans="1:4" s="212" customFormat="1">
      <c r="A35" s="100"/>
      <c r="B35" s="106" t="s">
        <v>425</v>
      </c>
      <c r="C35" s="210"/>
      <c r="D35" s="211"/>
    </row>
    <row r="36" spans="1:4" s="212" customFormat="1">
      <c r="A36" s="213"/>
      <c r="B36" s="82" t="s">
        <v>425</v>
      </c>
      <c r="C36" s="215"/>
      <c r="D36" s="216"/>
    </row>
    <row r="37" spans="1:4" s="212" customFormat="1">
      <c r="A37" s="213"/>
      <c r="B37" s="82" t="s">
        <v>426</v>
      </c>
      <c r="C37" s="215"/>
      <c r="D37" s="216"/>
    </row>
    <row r="38" spans="1:4" s="212" customFormat="1">
      <c r="A38" s="213"/>
      <c r="B38" s="82"/>
      <c r="C38" s="215"/>
      <c r="D38" s="216"/>
    </row>
    <row r="39" spans="1:4" s="212" customFormat="1">
      <c r="A39" s="213">
        <v>3.4</v>
      </c>
      <c r="B39" s="82" t="s">
        <v>427</v>
      </c>
      <c r="C39" s="215"/>
      <c r="D39" s="216"/>
    </row>
    <row r="40" spans="1:4" s="212" customFormat="1">
      <c r="A40" s="213"/>
      <c r="B40" s="214" t="s">
        <v>428</v>
      </c>
      <c r="C40" s="215"/>
      <c r="D40" s="216"/>
    </row>
    <row r="41" spans="1:4">
      <c r="A41" s="100"/>
      <c r="B41" s="106"/>
      <c r="C41" s="99"/>
      <c r="D41" s="50"/>
    </row>
    <row r="42" spans="1:4">
      <c r="A42" s="102">
        <v>3.5</v>
      </c>
      <c r="B42" s="82" t="s">
        <v>429</v>
      </c>
      <c r="D42" s="48"/>
    </row>
    <row r="43" spans="1:4" ht="84">
      <c r="B43" s="82" t="s">
        <v>430</v>
      </c>
    </row>
    <row r="44" spans="1:4">
      <c r="A44" s="100"/>
      <c r="B44" s="106"/>
      <c r="C44" s="99"/>
      <c r="D44" s="55"/>
    </row>
    <row r="45" spans="1:4" ht="99" customHeight="1">
      <c r="A45" s="102">
        <v>3.6</v>
      </c>
      <c r="B45" s="108" t="s">
        <v>431</v>
      </c>
      <c r="C45" s="109"/>
      <c r="D45" s="57"/>
    </row>
    <row r="46" spans="1:4" ht="42">
      <c r="B46" s="82" t="s">
        <v>432</v>
      </c>
    </row>
    <row r="47" spans="1:4" ht="42">
      <c r="A47" s="100"/>
      <c r="B47" s="106" t="s">
        <v>433</v>
      </c>
      <c r="C47" s="99"/>
      <c r="D47" s="55"/>
    </row>
    <row r="48" spans="1:4">
      <c r="B48" s="80" t="s">
        <v>434</v>
      </c>
      <c r="C48" s="110"/>
      <c r="D48" s="58"/>
    </row>
    <row r="49" spans="1:4">
      <c r="B49" s="80"/>
      <c r="C49" s="110"/>
      <c r="D49" s="58"/>
    </row>
    <row r="50" spans="1:4">
      <c r="B50" s="80"/>
      <c r="C50" s="110"/>
      <c r="D50" s="58"/>
    </row>
    <row r="51" spans="1:4">
      <c r="B51" s="82"/>
    </row>
    <row r="52" spans="1:4">
      <c r="A52" s="102">
        <v>3.7</v>
      </c>
      <c r="B52" s="80" t="s">
        <v>435</v>
      </c>
      <c r="C52" s="110"/>
      <c r="D52" s="58"/>
    </row>
    <row r="53" spans="1:4" ht="154">
      <c r="A53" s="102" t="s">
        <v>436</v>
      </c>
      <c r="B53" s="82" t="s">
        <v>437</v>
      </c>
    </row>
    <row r="54" spans="1:4" ht="56">
      <c r="A54" s="100" t="s">
        <v>438</v>
      </c>
      <c r="B54" s="106" t="s">
        <v>439</v>
      </c>
      <c r="C54" s="99"/>
      <c r="D54" s="50"/>
    </row>
    <row r="55" spans="1:4">
      <c r="A55" s="107"/>
      <c r="B55" s="103" t="s">
        <v>440</v>
      </c>
      <c r="C55" s="99"/>
      <c r="D55" s="50"/>
    </row>
    <row r="56" spans="1:4" ht="28">
      <c r="A56" s="107"/>
      <c r="B56" s="103" t="s">
        <v>441</v>
      </c>
      <c r="C56" s="99"/>
      <c r="D56" s="50"/>
    </row>
    <row r="57" spans="1:4">
      <c r="A57" s="107"/>
      <c r="B57" s="96"/>
      <c r="C57" s="99"/>
      <c r="D57" s="50"/>
    </row>
    <row r="58" spans="1:4" s="59" customFormat="1" ht="28">
      <c r="A58" s="102" t="s">
        <v>442</v>
      </c>
      <c r="B58" s="11" t="s">
        <v>443</v>
      </c>
      <c r="C58" s="110"/>
      <c r="D58" s="58"/>
    </row>
    <row r="59" spans="1:4" s="59" customFormat="1">
      <c r="A59" s="207"/>
      <c r="B59" s="206"/>
      <c r="C59" s="110"/>
      <c r="D59" s="58"/>
    </row>
    <row r="60" spans="1:4" ht="46.5" customHeight="1">
      <c r="A60" s="111"/>
      <c r="B60" s="222"/>
      <c r="C60" s="110"/>
      <c r="D60" s="51"/>
    </row>
    <row r="61" spans="1:4" ht="46.5" customHeight="1">
      <c r="A61" s="111"/>
      <c r="B61" s="222"/>
      <c r="C61" s="110"/>
      <c r="D61" s="51"/>
    </row>
    <row r="62" spans="1:4">
      <c r="A62" s="111" t="s">
        <v>436</v>
      </c>
      <c r="B62" s="80" t="s">
        <v>444</v>
      </c>
      <c r="C62" s="110"/>
      <c r="D62" s="51"/>
    </row>
    <row r="63" spans="1:4">
      <c r="A63" s="207"/>
      <c r="B63" s="223" t="s">
        <v>445</v>
      </c>
      <c r="C63" s="110"/>
      <c r="D63" s="51"/>
    </row>
    <row r="64" spans="1:4">
      <c r="B64" s="82"/>
    </row>
    <row r="65" spans="1:4">
      <c r="A65" s="107">
        <v>3.8</v>
      </c>
      <c r="B65" s="103" t="s">
        <v>446</v>
      </c>
      <c r="C65" s="99"/>
      <c r="D65" s="55"/>
    </row>
    <row r="66" spans="1:4">
      <c r="A66" s="102" t="s">
        <v>447</v>
      </c>
      <c r="B66" s="80" t="s">
        <v>448</v>
      </c>
      <c r="C66" s="110"/>
      <c r="D66" s="58"/>
    </row>
    <row r="67" spans="1:4">
      <c r="B67" s="82" t="s">
        <v>449</v>
      </c>
    </row>
    <row r="68" spans="1:4">
      <c r="A68" s="100"/>
      <c r="B68" s="106" t="s">
        <v>450</v>
      </c>
      <c r="C68" s="99"/>
      <c r="D68" s="50"/>
    </row>
    <row r="69" spans="1:4">
      <c r="A69" s="107"/>
      <c r="B69" s="103" t="s">
        <v>451</v>
      </c>
      <c r="C69" s="99"/>
      <c r="D69" s="50"/>
    </row>
    <row r="70" spans="1:4">
      <c r="B70" s="80" t="s">
        <v>452</v>
      </c>
      <c r="C70" s="110"/>
      <c r="D70" s="51"/>
    </row>
    <row r="71" spans="1:4">
      <c r="B71" s="80" t="s">
        <v>453</v>
      </c>
      <c r="C71" s="110"/>
      <c r="D71" s="51"/>
    </row>
    <row r="72" spans="1:4">
      <c r="B72" s="80"/>
      <c r="C72" s="110"/>
      <c r="D72" s="51"/>
    </row>
    <row r="73" spans="1:4">
      <c r="B73" s="80"/>
      <c r="C73" s="110"/>
      <c r="D73" s="51"/>
    </row>
    <row r="74" spans="1:4">
      <c r="A74" s="102">
        <v>3.9</v>
      </c>
      <c r="B74" s="80" t="s">
        <v>454</v>
      </c>
      <c r="D74" s="48"/>
    </row>
    <row r="75" spans="1:4" ht="98">
      <c r="B75" s="80" t="s">
        <v>455</v>
      </c>
      <c r="D75" s="48"/>
    </row>
    <row r="76" spans="1:4">
      <c r="A76" s="200"/>
      <c r="B76" s="221"/>
      <c r="D76" s="48"/>
    </row>
    <row r="77" spans="1:4">
      <c r="A77" s="202"/>
      <c r="B77" s="127"/>
      <c r="D77" s="48"/>
    </row>
    <row r="78" spans="1:4">
      <c r="A78" s="201">
        <v>3.1</v>
      </c>
      <c r="B78" s="127" t="s">
        <v>456</v>
      </c>
      <c r="D78" s="48"/>
    </row>
    <row r="79" spans="1:4" ht="28">
      <c r="A79" s="201"/>
      <c r="B79" s="127" t="s">
        <v>457</v>
      </c>
      <c r="D79" s="48"/>
    </row>
    <row r="80" spans="1:4">
      <c r="A80" s="201" t="s">
        <v>458</v>
      </c>
      <c r="B80" s="203" t="s">
        <v>459</v>
      </c>
      <c r="D80" s="48"/>
    </row>
    <row r="81" spans="1:4">
      <c r="A81" s="100"/>
      <c r="B81" s="106" t="s">
        <v>460</v>
      </c>
      <c r="C81" s="99"/>
      <c r="D81" s="55"/>
    </row>
    <row r="82" spans="1:4" ht="117" customHeight="1">
      <c r="B82" s="10"/>
      <c r="C82" s="110"/>
      <c r="D82" s="58"/>
    </row>
    <row r="83" spans="1:4">
      <c r="B83" s="82"/>
    </row>
    <row r="84" spans="1:4">
      <c r="B84" s="82"/>
    </row>
    <row r="85" spans="1:4">
      <c r="A85" s="112"/>
      <c r="B85" s="106"/>
      <c r="C85" s="99"/>
      <c r="D85" s="55"/>
    </row>
    <row r="86" spans="1:4">
      <c r="A86" s="107"/>
      <c r="B86" s="82"/>
    </row>
    <row r="87" spans="1:4">
      <c r="A87" s="107"/>
      <c r="B87" s="103"/>
      <c r="C87" s="99"/>
      <c r="D87" s="55"/>
    </row>
    <row r="88" spans="1:4">
      <c r="A88" s="111"/>
      <c r="B88" s="82"/>
    </row>
    <row r="89" spans="1:4">
      <c r="A89" s="111">
        <v>3.11</v>
      </c>
      <c r="B89" s="82" t="s">
        <v>461</v>
      </c>
    </row>
    <row r="90" spans="1:4" ht="140">
      <c r="A90" s="111"/>
      <c r="B90" s="82" t="s">
        <v>462</v>
      </c>
    </row>
    <row r="91" spans="1:4" ht="28">
      <c r="A91" s="111"/>
      <c r="B91" s="82" t="s">
        <v>463</v>
      </c>
    </row>
    <row r="92" spans="1:4" ht="70">
      <c r="A92" s="102" t="s">
        <v>464</v>
      </c>
      <c r="B92" s="82" t="s">
        <v>465</v>
      </c>
    </row>
    <row r="93" spans="1:4">
      <c r="A93" s="111"/>
      <c r="B93" s="82"/>
    </row>
    <row r="94" spans="1:4">
      <c r="A94" s="111"/>
      <c r="B94" s="82"/>
    </row>
    <row r="95" spans="1:4">
      <c r="B95" s="82"/>
    </row>
    <row r="96" spans="1:4">
      <c r="A96" s="112"/>
      <c r="B96" s="2"/>
      <c r="C96" s="99"/>
      <c r="D96" s="55"/>
    </row>
    <row r="97" spans="1:2">
      <c r="A97" s="107"/>
      <c r="B97" s="1"/>
    </row>
    <row r="98" spans="1:2">
      <c r="A98" s="107"/>
      <c r="B98" s="1"/>
    </row>
    <row r="99" spans="1:2">
      <c r="A99" s="111"/>
      <c r="B99" s="1"/>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3F9B-DFA4-4A20-8A34-93597A565D00}">
  <dimension ref="A1:C31"/>
  <sheetViews>
    <sheetView view="pageBreakPreview" zoomScaleNormal="100" zoomScaleSheetLayoutView="100" workbookViewId="0"/>
  </sheetViews>
  <sheetFormatPr defaultColWidth="9.1796875" defaultRowHeight="14"/>
  <cols>
    <col min="1" max="1" width="6.81640625" style="107" customWidth="1"/>
    <col min="2" max="2" width="79.1796875" style="198" customWidth="1"/>
    <col min="3" max="3" width="2.453125" style="198" customWidth="1"/>
    <col min="4" max="16384" width="9.1796875" style="54"/>
  </cols>
  <sheetData>
    <row r="1" spans="1:3" ht="28">
      <c r="A1" s="97">
        <v>5</v>
      </c>
      <c r="B1" s="114" t="s">
        <v>466</v>
      </c>
      <c r="C1" s="55"/>
    </row>
    <row r="2" spans="1:3" ht="28">
      <c r="A2" s="100">
        <v>5.3</v>
      </c>
      <c r="B2" s="106" t="s">
        <v>467</v>
      </c>
      <c r="C2" s="55"/>
    </row>
    <row r="3" spans="1:3">
      <c r="A3" s="200" t="s">
        <v>468</v>
      </c>
      <c r="B3" s="103" t="s">
        <v>469</v>
      </c>
      <c r="C3" s="56"/>
    </row>
    <row r="4" spans="1:3">
      <c r="B4" s="108" t="s">
        <v>470</v>
      </c>
      <c r="C4" s="56"/>
    </row>
    <row r="5" spans="1:3">
      <c r="B5" s="80" t="s">
        <v>471</v>
      </c>
      <c r="C5" s="56"/>
    </row>
    <row r="6" spans="1:3">
      <c r="B6" s="80" t="s">
        <v>472</v>
      </c>
      <c r="C6" s="56"/>
    </row>
    <row r="7" spans="1:3">
      <c r="B7" s="82"/>
      <c r="C7" s="56"/>
    </row>
    <row r="8" spans="1:3">
      <c r="A8" s="200" t="s">
        <v>473</v>
      </c>
      <c r="B8" s="103" t="s">
        <v>474</v>
      </c>
      <c r="C8" s="55"/>
    </row>
    <row r="9" spans="1:3" ht="28">
      <c r="B9" s="80" t="s">
        <v>475</v>
      </c>
      <c r="C9" s="56"/>
    </row>
    <row r="10" spans="1:3">
      <c r="A10" s="102"/>
      <c r="B10" s="199"/>
    </row>
    <row r="11" spans="1:3">
      <c r="A11" s="102"/>
      <c r="B11" s="199"/>
    </row>
    <row r="12" spans="1:3">
      <c r="B12" s="82"/>
      <c r="C12" s="56"/>
    </row>
    <row r="13" spans="1:3" ht="42">
      <c r="A13" s="208">
        <v>5.4</v>
      </c>
      <c r="B13" s="209" t="s">
        <v>476</v>
      </c>
      <c r="C13" s="52"/>
    </row>
    <row r="14" spans="1:3" ht="42">
      <c r="A14" s="200" t="s">
        <v>477</v>
      </c>
      <c r="B14" s="197" t="s">
        <v>478</v>
      </c>
      <c r="C14" s="52"/>
    </row>
    <row r="15" spans="1:3">
      <c r="B15" s="108" t="s">
        <v>479</v>
      </c>
      <c r="C15" s="52"/>
    </row>
    <row r="16" spans="1:3">
      <c r="B16" s="225"/>
      <c r="C16" s="52"/>
    </row>
    <row r="17" spans="1:3">
      <c r="B17" s="82"/>
      <c r="C17" s="50"/>
    </row>
    <row r="18" spans="1:3">
      <c r="A18" s="200" t="s">
        <v>480</v>
      </c>
      <c r="B18" s="103" t="s">
        <v>469</v>
      </c>
      <c r="C18" s="50"/>
    </row>
    <row r="19" spans="1:3">
      <c r="B19" s="108" t="s">
        <v>481</v>
      </c>
    </row>
    <row r="20" spans="1:3">
      <c r="B20" s="80" t="s">
        <v>471</v>
      </c>
    </row>
    <row r="21" spans="1:3">
      <c r="A21" s="102"/>
      <c r="B21" s="199"/>
    </row>
    <row r="22" spans="1:3">
      <c r="A22" s="102"/>
      <c r="B22" s="199"/>
    </row>
    <row r="23" spans="1:3" ht="28">
      <c r="A23" s="107" t="s">
        <v>482</v>
      </c>
      <c r="B23" s="82" t="s">
        <v>483</v>
      </c>
    </row>
    <row r="24" spans="1:3">
      <c r="A24" s="208" t="s">
        <v>484</v>
      </c>
      <c r="B24" s="209" t="s">
        <v>485</v>
      </c>
      <c r="C24" s="52"/>
    </row>
    <row r="25" spans="1:3">
      <c r="A25" s="200"/>
      <c r="B25" s="103" t="s">
        <v>486</v>
      </c>
      <c r="C25" s="52"/>
    </row>
    <row r="26" spans="1:3">
      <c r="B26" s="108"/>
      <c r="C26" s="52"/>
    </row>
    <row r="27" spans="1:3">
      <c r="B27" s="80"/>
      <c r="C27" s="52"/>
    </row>
    <row r="28" spans="1:3">
      <c r="B28" s="82"/>
      <c r="C28" s="50"/>
    </row>
    <row r="29" spans="1:3">
      <c r="B29" s="82"/>
      <c r="C29" s="50"/>
    </row>
    <row r="30" spans="1:3">
      <c r="A30" s="102"/>
      <c r="B30" s="199"/>
    </row>
    <row r="31" spans="1:3">
      <c r="B31" s="82"/>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266B-E25C-4CAA-AB50-4C091BF50098}">
  <dimension ref="A1:C74"/>
  <sheetViews>
    <sheetView view="pageBreakPreview" zoomScaleNormal="100" workbookViewId="0"/>
  </sheetViews>
  <sheetFormatPr defaultColWidth="9" defaultRowHeight="14"/>
  <cols>
    <col min="1" max="1" width="7.1796875" style="132" customWidth="1"/>
    <col min="2" max="2" width="80.453125" style="56" customWidth="1"/>
    <col min="3" max="3" width="2" style="56" customWidth="1"/>
    <col min="4" max="16384" width="9" style="49"/>
  </cols>
  <sheetData>
    <row r="1" spans="1:3" ht="28">
      <c r="A1" s="113">
        <v>6</v>
      </c>
      <c r="B1" s="114" t="s">
        <v>487</v>
      </c>
      <c r="C1" s="99"/>
    </row>
    <row r="2" spans="1:3">
      <c r="A2" s="115">
        <v>6.1</v>
      </c>
      <c r="B2" s="116" t="s">
        <v>488</v>
      </c>
      <c r="C2" s="99"/>
    </row>
    <row r="3" spans="1:3">
      <c r="A3" s="115"/>
      <c r="B3" s="117"/>
      <c r="C3" s="104"/>
    </row>
    <row r="4" spans="1:3">
      <c r="A4" s="115"/>
      <c r="B4" s="121"/>
      <c r="C4" s="104"/>
    </row>
    <row r="5" spans="1:3">
      <c r="A5" s="115"/>
      <c r="B5" s="122" t="s">
        <v>402</v>
      </c>
      <c r="C5" s="104"/>
    </row>
    <row r="6" spans="1:3" ht="33.75" customHeight="1">
      <c r="A6" s="115"/>
      <c r="B6" s="121" t="s">
        <v>489</v>
      </c>
      <c r="C6" s="104"/>
    </row>
    <row r="7" spans="1:3" ht="47.25" customHeight="1">
      <c r="A7" s="115"/>
      <c r="B7" s="121" t="s">
        <v>490</v>
      </c>
      <c r="C7" s="104"/>
    </row>
    <row r="8" spans="1:3" ht="42">
      <c r="A8" s="115"/>
      <c r="B8" s="121" t="s">
        <v>491</v>
      </c>
      <c r="C8" s="104"/>
    </row>
    <row r="9" spans="1:3">
      <c r="A9" s="115"/>
      <c r="B9" s="121" t="s">
        <v>492</v>
      </c>
      <c r="C9" s="104"/>
    </row>
    <row r="10" spans="1:3">
      <c r="A10" s="115"/>
      <c r="B10" s="121" t="s">
        <v>493</v>
      </c>
      <c r="C10" s="104"/>
    </row>
    <row r="11" spans="1:3">
      <c r="A11" s="115"/>
      <c r="B11" s="121" t="s">
        <v>494</v>
      </c>
      <c r="C11" s="104"/>
    </row>
    <row r="12" spans="1:3">
      <c r="A12" s="115"/>
      <c r="B12" s="229" t="s">
        <v>495</v>
      </c>
      <c r="C12" s="104"/>
    </row>
    <row r="13" spans="1:3">
      <c r="A13" s="115" t="s">
        <v>496</v>
      </c>
      <c r="B13" s="49" t="s">
        <v>497</v>
      </c>
      <c r="C13" s="104"/>
    </row>
    <row r="14" spans="1:3" ht="28">
      <c r="A14" s="115"/>
      <c r="B14" s="139" t="s">
        <v>498</v>
      </c>
      <c r="C14" s="104"/>
    </row>
    <row r="15" spans="1:3">
      <c r="A15" s="115"/>
      <c r="B15" s="49"/>
      <c r="C15" s="104"/>
    </row>
    <row r="16" spans="1:3">
      <c r="A16" s="115" t="s">
        <v>499</v>
      </c>
      <c r="B16" s="49" t="s">
        <v>500</v>
      </c>
      <c r="C16" s="104"/>
    </row>
    <row r="17" spans="1:3" ht="28">
      <c r="A17" s="115"/>
      <c r="B17" s="139" t="s">
        <v>501</v>
      </c>
      <c r="C17" s="104"/>
    </row>
    <row r="18" spans="1:3">
      <c r="A18" s="115">
        <v>6.2</v>
      </c>
      <c r="B18" s="119" t="s">
        <v>502</v>
      </c>
      <c r="C18" s="99"/>
    </row>
    <row r="19" spans="1:3" ht="32.5" customHeight="1">
      <c r="A19" s="115"/>
      <c r="B19" s="82" t="s">
        <v>503</v>
      </c>
      <c r="C19" s="104"/>
    </row>
    <row r="20" spans="1:3" ht="14.25" customHeight="1">
      <c r="A20" s="115"/>
      <c r="B20" s="82" t="s">
        <v>504</v>
      </c>
      <c r="C20" s="104"/>
    </row>
    <row r="21" spans="1:3" ht="15" customHeight="1">
      <c r="A21" s="115"/>
      <c r="B21" s="118"/>
      <c r="C21" s="104"/>
    </row>
    <row r="22" spans="1:3">
      <c r="A22" s="115">
        <v>6.3</v>
      </c>
      <c r="B22" s="119" t="s">
        <v>505</v>
      </c>
      <c r="C22" s="99"/>
    </row>
    <row r="23" spans="1:3">
      <c r="A23" s="115"/>
      <c r="B23" s="120" t="s">
        <v>506</v>
      </c>
      <c r="C23" s="99"/>
    </row>
    <row r="24" spans="1:3" ht="28">
      <c r="A24" s="115"/>
      <c r="B24" s="121" t="s">
        <v>507</v>
      </c>
      <c r="C24" s="104"/>
    </row>
    <row r="25" spans="1:3" ht="28">
      <c r="A25" s="115"/>
      <c r="B25" s="121" t="s">
        <v>508</v>
      </c>
      <c r="C25" s="104"/>
    </row>
    <row r="26" spans="1:3">
      <c r="A26" s="115"/>
      <c r="B26" s="121" t="s">
        <v>509</v>
      </c>
      <c r="C26" s="104"/>
    </row>
    <row r="27" spans="1:3">
      <c r="A27" s="115"/>
      <c r="B27" s="121"/>
      <c r="C27" s="104"/>
    </row>
    <row r="28" spans="1:3">
      <c r="A28" s="115" t="s">
        <v>510</v>
      </c>
      <c r="B28" s="122" t="s">
        <v>422</v>
      </c>
      <c r="C28" s="99"/>
    </row>
    <row r="29" spans="1:3">
      <c r="A29" s="115"/>
      <c r="B29" s="121" t="s">
        <v>511</v>
      </c>
      <c r="C29" s="104"/>
    </row>
    <row r="30" spans="1:3">
      <c r="A30" s="115"/>
      <c r="B30" s="118"/>
      <c r="C30" s="104"/>
    </row>
    <row r="31" spans="1:3">
      <c r="A31" s="115">
        <v>6.4</v>
      </c>
      <c r="B31" s="119" t="s">
        <v>512</v>
      </c>
      <c r="C31" s="99"/>
    </row>
    <row r="32" spans="1:3" ht="154">
      <c r="A32" s="115" t="s">
        <v>513</v>
      </c>
      <c r="B32" s="82" t="s">
        <v>437</v>
      </c>
      <c r="C32" s="99"/>
    </row>
    <row r="33" spans="1:3" ht="42">
      <c r="A33" s="115" t="s">
        <v>514</v>
      </c>
      <c r="B33" s="82" t="s">
        <v>439</v>
      </c>
      <c r="C33" s="99"/>
    </row>
    <row r="34" spans="1:3">
      <c r="A34" s="115"/>
      <c r="B34" s="253"/>
      <c r="C34" s="99"/>
    </row>
    <row r="35" spans="1:3">
      <c r="A35" s="115"/>
      <c r="B35" s="253"/>
      <c r="C35" s="99"/>
    </row>
    <row r="36" spans="1:3">
      <c r="A36" s="115"/>
      <c r="B36" s="123"/>
      <c r="C36" s="109"/>
    </row>
    <row r="37" spans="1:3">
      <c r="A37" s="115"/>
      <c r="B37" s="124"/>
      <c r="C37" s="109"/>
    </row>
    <row r="38" spans="1:3">
      <c r="A38" s="115"/>
      <c r="B38" s="125" t="s">
        <v>515</v>
      </c>
      <c r="C38" s="126"/>
    </row>
    <row r="39" spans="1:3">
      <c r="A39" s="115"/>
      <c r="B39" s="124"/>
      <c r="C39" s="109"/>
    </row>
    <row r="40" spans="1:3" ht="62.5" customHeight="1">
      <c r="A40" s="115"/>
      <c r="B40" s="557" t="s">
        <v>516</v>
      </c>
      <c r="C40" s="109"/>
    </row>
    <row r="41" spans="1:3">
      <c r="A41" s="115"/>
      <c r="B41" s="121" t="s">
        <v>517</v>
      </c>
      <c r="C41" s="110"/>
    </row>
    <row r="42" spans="1:3">
      <c r="A42" s="115"/>
      <c r="B42" s="127"/>
      <c r="C42" s="110"/>
    </row>
    <row r="43" spans="1:3">
      <c r="A43" s="115" t="s">
        <v>518</v>
      </c>
      <c r="B43" s="122" t="s">
        <v>519</v>
      </c>
      <c r="C43" s="110"/>
    </row>
    <row r="44" spans="1:3" ht="112">
      <c r="A44" s="115"/>
      <c r="B44" s="118" t="s">
        <v>520</v>
      </c>
      <c r="C44" s="104"/>
    </row>
    <row r="45" spans="1:3">
      <c r="A45" s="115">
        <v>6.5</v>
      </c>
      <c r="B45" s="119" t="s">
        <v>521</v>
      </c>
      <c r="C45" s="99"/>
    </row>
    <row r="46" spans="1:3">
      <c r="A46" s="115"/>
      <c r="B46" s="121" t="s">
        <v>522</v>
      </c>
      <c r="C46" s="104"/>
    </row>
    <row r="47" spans="1:3">
      <c r="A47" s="115"/>
      <c r="B47" s="121"/>
      <c r="C47" s="104"/>
    </row>
    <row r="48" spans="1:3">
      <c r="A48" s="115">
        <v>6.6</v>
      </c>
      <c r="B48" s="119" t="s">
        <v>523</v>
      </c>
      <c r="C48" s="99"/>
    </row>
    <row r="49" spans="1:3" ht="28">
      <c r="A49" s="115"/>
      <c r="B49" s="121" t="s">
        <v>524</v>
      </c>
      <c r="C49" s="104"/>
    </row>
    <row r="50" spans="1:3">
      <c r="A50" s="115"/>
      <c r="B50" s="118"/>
      <c r="C50" s="104"/>
    </row>
    <row r="51" spans="1:3">
      <c r="A51" s="115">
        <v>6.7</v>
      </c>
      <c r="B51" s="119" t="s">
        <v>431</v>
      </c>
      <c r="C51" s="99"/>
    </row>
    <row r="52" spans="1:3">
      <c r="A52" s="115"/>
      <c r="B52" s="114" t="s">
        <v>525</v>
      </c>
      <c r="C52" s="99"/>
    </row>
    <row r="53" spans="1:3">
      <c r="A53" s="115"/>
      <c r="B53" s="128" t="s">
        <v>495</v>
      </c>
      <c r="C53" s="110"/>
    </row>
    <row r="54" spans="1:3" ht="84">
      <c r="A54" s="115"/>
      <c r="B54" s="121" t="s">
        <v>526</v>
      </c>
      <c r="C54" s="110"/>
    </row>
    <row r="55" spans="1:3">
      <c r="A55" s="115"/>
      <c r="B55" s="127" t="s">
        <v>495</v>
      </c>
      <c r="C55" s="110"/>
    </row>
    <row r="56" spans="1:3">
      <c r="A56" s="115"/>
      <c r="B56" s="121"/>
      <c r="C56" s="104"/>
    </row>
    <row r="57" spans="1:3">
      <c r="A57" s="115"/>
      <c r="B57" s="121"/>
      <c r="C57" s="104"/>
    </row>
    <row r="58" spans="1:3">
      <c r="A58" s="115"/>
      <c r="B58" s="118"/>
      <c r="C58" s="104"/>
    </row>
    <row r="59" spans="1:3">
      <c r="A59" s="129" t="s">
        <v>527</v>
      </c>
      <c r="B59" s="119" t="s">
        <v>528</v>
      </c>
      <c r="C59" s="99"/>
    </row>
    <row r="60" spans="1:3" ht="34.15" customHeight="1">
      <c r="A60" s="115"/>
      <c r="B60" s="117" t="s">
        <v>529</v>
      </c>
      <c r="C60" s="110"/>
    </row>
    <row r="61" spans="1:3">
      <c r="A61" s="115"/>
      <c r="B61" s="118"/>
      <c r="C61" s="104"/>
    </row>
    <row r="62" spans="1:3" ht="42">
      <c r="A62" s="115">
        <v>6.9</v>
      </c>
      <c r="B62" s="119" t="s">
        <v>530</v>
      </c>
      <c r="C62" s="99"/>
    </row>
    <row r="63" spans="1:3" ht="30" customHeight="1">
      <c r="A63" s="115"/>
      <c r="B63" s="117" t="s">
        <v>531</v>
      </c>
      <c r="C63" s="110"/>
    </row>
    <row r="64" spans="1:3">
      <c r="A64" s="115"/>
      <c r="B64" s="118"/>
      <c r="C64" s="104"/>
    </row>
    <row r="65" spans="1:3">
      <c r="A65" s="115" t="s">
        <v>532</v>
      </c>
      <c r="B65" s="119" t="s">
        <v>533</v>
      </c>
      <c r="C65" s="99"/>
    </row>
    <row r="66" spans="1:3" ht="56">
      <c r="A66" s="115"/>
      <c r="B66" s="117" t="s">
        <v>534</v>
      </c>
      <c r="C66" s="104"/>
    </row>
    <row r="67" spans="1:3">
      <c r="A67" s="115"/>
      <c r="B67" s="118"/>
      <c r="C67" s="104"/>
    </row>
    <row r="68" spans="1:3">
      <c r="A68" s="115">
        <v>6.11</v>
      </c>
      <c r="B68" s="119" t="s">
        <v>535</v>
      </c>
      <c r="C68" s="99"/>
    </row>
    <row r="69" spans="1:3" ht="28">
      <c r="A69" s="115"/>
      <c r="B69" s="117" t="s">
        <v>536</v>
      </c>
      <c r="C69" s="104"/>
    </row>
    <row r="70" spans="1:3">
      <c r="A70" s="115" t="s">
        <v>458</v>
      </c>
      <c r="B70" s="122" t="s">
        <v>459</v>
      </c>
      <c r="C70" s="99"/>
    </row>
    <row r="71" spans="1:3" ht="25">
      <c r="A71" s="130" t="s">
        <v>537</v>
      </c>
      <c r="B71" s="121"/>
      <c r="C71" s="104"/>
    </row>
    <row r="72" spans="1:3">
      <c r="A72" s="130" t="s">
        <v>538</v>
      </c>
      <c r="B72" s="121"/>
      <c r="C72" s="104"/>
    </row>
    <row r="73" spans="1:3">
      <c r="A73" s="130"/>
      <c r="B73" s="121"/>
      <c r="C73" s="104"/>
    </row>
    <row r="74" spans="1:3">
      <c r="A74" s="131" t="s">
        <v>539</v>
      </c>
      <c r="B74" s="118"/>
      <c r="C74" s="104"/>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CDFE-6886-4915-A646-9757BB32F6E2}">
  <dimension ref="A1:C79"/>
  <sheetViews>
    <sheetView view="pageBreakPreview" zoomScaleNormal="100" workbookViewId="0">
      <selection activeCell="A21" sqref="A21:IV23"/>
    </sheetView>
  </sheetViews>
  <sheetFormatPr defaultColWidth="9" defaultRowHeight="14"/>
  <cols>
    <col min="1" max="1" width="7.1796875" style="132" customWidth="1"/>
    <col min="2" max="2" width="80.453125" style="56" customWidth="1"/>
    <col min="3" max="3" width="2.453125" style="56" customWidth="1"/>
    <col min="4" max="16384" width="9" style="49"/>
  </cols>
  <sheetData>
    <row r="1" spans="1:3" ht="28">
      <c r="A1" s="113">
        <v>7</v>
      </c>
      <c r="B1" s="114" t="s">
        <v>540</v>
      </c>
      <c r="C1" s="55"/>
    </row>
    <row r="2" spans="1:3">
      <c r="A2" s="115">
        <v>7.1</v>
      </c>
      <c r="B2" s="116" t="s">
        <v>488</v>
      </c>
      <c r="C2" s="55"/>
    </row>
    <row r="3" spans="1:3">
      <c r="A3" s="115"/>
      <c r="B3" s="117"/>
    </row>
    <row r="4" spans="1:3">
      <c r="A4" s="115"/>
      <c r="B4" s="103" t="s">
        <v>402</v>
      </c>
    </row>
    <row r="5" spans="1:3">
      <c r="A5" s="115"/>
      <c r="B5" s="105" t="s">
        <v>541</v>
      </c>
    </row>
    <row r="6" spans="1:3">
      <c r="A6" s="115"/>
      <c r="B6" s="105" t="s">
        <v>542</v>
      </c>
    </row>
    <row r="7" spans="1:3">
      <c r="A7" s="115"/>
      <c r="B7" s="105" t="s">
        <v>543</v>
      </c>
    </row>
    <row r="8" spans="1:3">
      <c r="A8" s="115"/>
      <c r="B8" s="105" t="s">
        <v>544</v>
      </c>
    </row>
    <row r="9" spans="1:3">
      <c r="A9" s="115"/>
      <c r="B9" s="105" t="s">
        <v>544</v>
      </c>
    </row>
    <row r="10" spans="1:3">
      <c r="A10" s="115"/>
      <c r="B10" s="105" t="s">
        <v>545</v>
      </c>
    </row>
    <row r="11" spans="1:3">
      <c r="A11" s="115"/>
      <c r="B11" s="105" t="s">
        <v>546</v>
      </c>
    </row>
    <row r="12" spans="1:3">
      <c r="A12" s="115"/>
      <c r="B12" s="105" t="s">
        <v>547</v>
      </c>
    </row>
    <row r="13" spans="1:3">
      <c r="A13" s="115"/>
      <c r="B13" s="105"/>
    </row>
    <row r="14" spans="1:3">
      <c r="A14" s="115" t="s">
        <v>548</v>
      </c>
      <c r="B14" s="49" t="s">
        <v>549</v>
      </c>
    </row>
    <row r="15" spans="1:3">
      <c r="A15" s="115"/>
      <c r="B15" s="49"/>
    </row>
    <row r="16" spans="1:3">
      <c r="A16" s="115" t="s">
        <v>550</v>
      </c>
      <c r="B16" s="49" t="s">
        <v>551</v>
      </c>
    </row>
    <row r="17" spans="1:3">
      <c r="A17" s="115"/>
      <c r="B17" s="121"/>
    </row>
    <row r="18" spans="1:3">
      <c r="A18" s="115">
        <v>7.2</v>
      </c>
      <c r="B18" s="119" t="s">
        <v>502</v>
      </c>
      <c r="C18" s="55"/>
    </row>
    <row r="19" spans="1:3" ht="48.75" customHeight="1">
      <c r="A19" s="115"/>
      <c r="B19" s="133" t="s">
        <v>552</v>
      </c>
    </row>
    <row r="20" spans="1:3" ht="15.75" customHeight="1">
      <c r="A20" s="115"/>
      <c r="B20" s="229"/>
    </row>
    <row r="21" spans="1:3">
      <c r="A21" s="115"/>
      <c r="B21" s="118"/>
    </row>
    <row r="22" spans="1:3">
      <c r="A22" s="115">
        <v>7.3</v>
      </c>
      <c r="B22" s="119" t="s">
        <v>505</v>
      </c>
      <c r="C22" s="55"/>
    </row>
    <row r="23" spans="1:3">
      <c r="A23" s="115"/>
      <c r="B23" s="120" t="s">
        <v>506</v>
      </c>
      <c r="C23" s="55"/>
    </row>
    <row r="24" spans="1:3">
      <c r="A24" s="115"/>
      <c r="B24" s="121" t="s">
        <v>553</v>
      </c>
    </row>
    <row r="25" spans="1:3">
      <c r="A25" s="115"/>
      <c r="B25" s="121" t="s">
        <v>554</v>
      </c>
    </row>
    <row r="26" spans="1:3">
      <c r="A26" s="115"/>
      <c r="B26" s="121" t="s">
        <v>555</v>
      </c>
    </row>
    <row r="27" spans="1:3">
      <c r="A27" s="115"/>
      <c r="B27" s="121" t="s">
        <v>509</v>
      </c>
    </row>
    <row r="28" spans="1:3">
      <c r="A28" s="115"/>
      <c r="B28" s="121"/>
    </row>
    <row r="29" spans="1:3">
      <c r="A29" s="115" t="s">
        <v>556</v>
      </c>
      <c r="B29" s="122" t="s">
        <v>422</v>
      </c>
      <c r="C29" s="55"/>
    </row>
    <row r="30" spans="1:3">
      <c r="A30" s="115"/>
      <c r="B30" s="121"/>
    </row>
    <row r="31" spans="1:3">
      <c r="A31" s="115"/>
      <c r="B31" s="118"/>
    </row>
    <row r="32" spans="1:3">
      <c r="A32" s="115">
        <v>7.4</v>
      </c>
      <c r="B32" s="119" t="s">
        <v>435</v>
      </c>
      <c r="C32" s="55"/>
    </row>
    <row r="33" spans="1:3" ht="154">
      <c r="A33" s="115" t="s">
        <v>557</v>
      </c>
      <c r="B33" s="103" t="s">
        <v>437</v>
      </c>
      <c r="C33" s="57"/>
    </row>
    <row r="34" spans="1:3" ht="56">
      <c r="A34" s="115" t="s">
        <v>558</v>
      </c>
      <c r="B34" s="50" t="s">
        <v>439</v>
      </c>
      <c r="C34" s="136"/>
    </row>
    <row r="35" spans="1:3">
      <c r="A35" s="115"/>
      <c r="B35" s="103"/>
      <c r="C35" s="57"/>
    </row>
    <row r="36" spans="1:3">
      <c r="A36" s="115"/>
      <c r="B36" s="125" t="s">
        <v>515</v>
      </c>
      <c r="C36" s="55"/>
    </row>
    <row r="37" spans="1:3">
      <c r="A37" s="115"/>
      <c r="B37" s="124"/>
    </row>
    <row r="38" spans="1:3" ht="70">
      <c r="A38" s="115"/>
      <c r="B38" s="124" t="s">
        <v>516</v>
      </c>
    </row>
    <row r="39" spans="1:3">
      <c r="A39" s="115"/>
      <c r="B39" s="127" t="s">
        <v>559</v>
      </c>
    </row>
    <row r="40" spans="1:3">
      <c r="A40" s="115"/>
      <c r="B40" s="127"/>
    </row>
    <row r="41" spans="1:3">
      <c r="A41" s="115" t="s">
        <v>560</v>
      </c>
      <c r="B41" s="122" t="s">
        <v>519</v>
      </c>
    </row>
    <row r="42" spans="1:3" ht="84">
      <c r="A42" s="115"/>
      <c r="B42" s="254" t="s">
        <v>561</v>
      </c>
    </row>
    <row r="43" spans="1:3">
      <c r="A43" s="134"/>
      <c r="B43" s="135"/>
      <c r="C43" s="50"/>
    </row>
    <row r="44" spans="1:3">
      <c r="A44" s="115" t="s">
        <v>557</v>
      </c>
      <c r="B44" s="125" t="s">
        <v>515</v>
      </c>
      <c r="C44" s="48"/>
    </row>
    <row r="45" spans="1:3">
      <c r="A45" s="115"/>
      <c r="B45" s="124"/>
      <c r="C45" s="48"/>
    </row>
    <row r="46" spans="1:3" ht="70">
      <c r="A46" s="115"/>
      <c r="B46" s="124" t="s">
        <v>516</v>
      </c>
      <c r="C46" s="55"/>
    </row>
    <row r="47" spans="1:3">
      <c r="A47" s="115"/>
      <c r="B47" s="127" t="s">
        <v>559</v>
      </c>
      <c r="C47" s="58"/>
    </row>
    <row r="48" spans="1:3">
      <c r="A48" s="115"/>
      <c r="B48" s="118"/>
      <c r="C48" s="58"/>
    </row>
    <row r="49" spans="1:3">
      <c r="A49" s="115">
        <v>7.5</v>
      </c>
      <c r="B49" s="119" t="s">
        <v>521</v>
      </c>
      <c r="C49" s="58"/>
    </row>
    <row r="50" spans="1:3">
      <c r="A50" s="115"/>
      <c r="B50" s="128" t="s">
        <v>562</v>
      </c>
      <c r="C50" s="48"/>
    </row>
    <row r="51" spans="1:3">
      <c r="A51" s="115"/>
      <c r="B51" s="127" t="s">
        <v>563</v>
      </c>
      <c r="C51" s="50"/>
    </row>
    <row r="52" spans="1:3">
      <c r="A52" s="115"/>
      <c r="B52" s="127" t="s">
        <v>564</v>
      </c>
      <c r="C52" s="51"/>
    </row>
    <row r="53" spans="1:3">
      <c r="A53" s="115"/>
      <c r="B53" s="127" t="s">
        <v>565</v>
      </c>
      <c r="C53" s="48"/>
    </row>
    <row r="54" spans="1:3">
      <c r="A54" s="115"/>
      <c r="B54" s="127" t="s">
        <v>566</v>
      </c>
      <c r="C54" s="55"/>
    </row>
    <row r="55" spans="1:3">
      <c r="A55" s="115"/>
      <c r="B55" s="121"/>
      <c r="C55" s="58"/>
    </row>
    <row r="56" spans="1:3">
      <c r="A56" s="115">
        <v>7.6</v>
      </c>
      <c r="B56" s="137" t="s">
        <v>523</v>
      </c>
    </row>
    <row r="57" spans="1:3" ht="28">
      <c r="A57" s="115"/>
      <c r="B57" s="121" t="s">
        <v>524</v>
      </c>
      <c r="C57" s="50"/>
    </row>
    <row r="58" spans="1:3">
      <c r="A58" s="115"/>
      <c r="B58" s="118"/>
      <c r="C58" s="48"/>
    </row>
    <row r="59" spans="1:3">
      <c r="A59" s="115">
        <v>7.7</v>
      </c>
      <c r="B59" s="119" t="s">
        <v>431</v>
      </c>
      <c r="C59" s="48"/>
    </row>
    <row r="60" spans="1:3" ht="28">
      <c r="A60" s="115"/>
      <c r="B60" s="128" t="s">
        <v>567</v>
      </c>
      <c r="C60" s="50"/>
    </row>
    <row r="61" spans="1:3" ht="28">
      <c r="A61" s="115"/>
      <c r="B61" s="127" t="s">
        <v>568</v>
      </c>
      <c r="C61" s="48"/>
    </row>
    <row r="62" spans="1:3">
      <c r="A62" s="115"/>
      <c r="B62" s="127" t="s">
        <v>569</v>
      </c>
      <c r="C62" s="50"/>
    </row>
    <row r="63" spans="1:3">
      <c r="A63" s="115"/>
      <c r="B63" s="121"/>
      <c r="C63" s="48"/>
    </row>
    <row r="64" spans="1:3">
      <c r="A64" s="138" t="s">
        <v>570</v>
      </c>
      <c r="B64" s="119" t="s">
        <v>528</v>
      </c>
      <c r="C64" s="48"/>
    </row>
    <row r="65" spans="1:3" ht="42">
      <c r="A65" s="115"/>
      <c r="B65" s="128" t="s">
        <v>571</v>
      </c>
      <c r="C65" s="48"/>
    </row>
    <row r="66" spans="1:3">
      <c r="A66" s="115"/>
      <c r="B66" s="118"/>
      <c r="C66" s="48"/>
    </row>
    <row r="67" spans="1:3" ht="42">
      <c r="A67" s="115">
        <v>7.9</v>
      </c>
      <c r="B67" s="119" t="s">
        <v>530</v>
      </c>
    </row>
    <row r="68" spans="1:3" ht="28">
      <c r="A68" s="115"/>
      <c r="B68" s="128" t="s">
        <v>531</v>
      </c>
    </row>
    <row r="69" spans="1:3">
      <c r="A69" s="115"/>
      <c r="B69" s="118"/>
    </row>
    <row r="70" spans="1:3">
      <c r="A70" s="115" t="s">
        <v>572</v>
      </c>
      <c r="B70" s="119" t="s">
        <v>533</v>
      </c>
    </row>
    <row r="71" spans="1:3" ht="56">
      <c r="A71" s="115"/>
      <c r="B71" s="117" t="s">
        <v>534</v>
      </c>
    </row>
    <row r="72" spans="1:3">
      <c r="A72" s="115"/>
      <c r="B72" s="118"/>
    </row>
    <row r="73" spans="1:3">
      <c r="A73" s="115">
        <v>7.11</v>
      </c>
      <c r="B73" s="119" t="s">
        <v>535</v>
      </c>
    </row>
    <row r="74" spans="1:3" ht="28">
      <c r="A74" s="115"/>
      <c r="B74" s="117" t="s">
        <v>536</v>
      </c>
    </row>
    <row r="75" spans="1:3">
      <c r="A75" s="115" t="s">
        <v>458</v>
      </c>
      <c r="B75" s="122" t="s">
        <v>459</v>
      </c>
    </row>
    <row r="76" spans="1:3" ht="25">
      <c r="A76" s="130" t="s">
        <v>537</v>
      </c>
      <c r="B76" s="121"/>
    </row>
    <row r="77" spans="1:3">
      <c r="A77" s="130" t="s">
        <v>573</v>
      </c>
      <c r="B77" s="121"/>
    </row>
    <row r="78" spans="1:3" ht="25">
      <c r="A78" s="130" t="s">
        <v>574</v>
      </c>
      <c r="B78" s="121"/>
    </row>
    <row r="79" spans="1:3">
      <c r="A79" s="131" t="s">
        <v>539</v>
      </c>
      <c r="B79" s="118"/>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7AF9-0939-40FE-9583-68738DADADAA}">
  <dimension ref="A1:C75"/>
  <sheetViews>
    <sheetView view="pageBreakPreview" zoomScaleNormal="100" workbookViewId="0">
      <selection activeCell="A21" sqref="A21:IV23"/>
    </sheetView>
  </sheetViews>
  <sheetFormatPr defaultColWidth="9" defaultRowHeight="14"/>
  <cols>
    <col min="1" max="1" width="7.1796875" style="132" customWidth="1"/>
    <col min="2" max="2" width="80.453125" style="56" customWidth="1"/>
    <col min="3" max="3" width="1.453125" style="56" customWidth="1"/>
    <col min="4" max="16384" width="9" style="49"/>
  </cols>
  <sheetData>
    <row r="1" spans="1:3" ht="28">
      <c r="A1" s="113">
        <v>8</v>
      </c>
      <c r="B1" s="114" t="s">
        <v>575</v>
      </c>
      <c r="C1" s="99"/>
    </row>
    <row r="2" spans="1:3">
      <c r="A2" s="115">
        <v>8.1</v>
      </c>
      <c r="B2" s="116" t="s">
        <v>488</v>
      </c>
      <c r="C2" s="99"/>
    </row>
    <row r="3" spans="1:3">
      <c r="A3" s="115"/>
      <c r="B3" s="117"/>
      <c r="C3" s="104"/>
    </row>
    <row r="4" spans="1:3">
      <c r="A4" s="115"/>
      <c r="B4" s="103" t="s">
        <v>402</v>
      </c>
      <c r="C4" s="104"/>
    </row>
    <row r="5" spans="1:3">
      <c r="A5" s="115"/>
      <c r="B5" s="105" t="s">
        <v>541</v>
      </c>
      <c r="C5" s="104"/>
    </row>
    <row r="6" spans="1:3">
      <c r="A6" s="115"/>
      <c r="B6" s="105" t="s">
        <v>542</v>
      </c>
      <c r="C6" s="104"/>
    </row>
    <row r="7" spans="1:3">
      <c r="A7" s="115"/>
      <c r="B7" s="105" t="s">
        <v>543</v>
      </c>
      <c r="C7" s="104"/>
    </row>
    <row r="8" spans="1:3">
      <c r="A8" s="115"/>
      <c r="B8" s="105" t="s">
        <v>544</v>
      </c>
      <c r="C8" s="104"/>
    </row>
    <row r="9" spans="1:3">
      <c r="A9" s="115"/>
      <c r="B9" s="105" t="s">
        <v>544</v>
      </c>
      <c r="C9" s="104"/>
    </row>
    <row r="10" spans="1:3">
      <c r="A10" s="115"/>
      <c r="B10" s="105" t="s">
        <v>545</v>
      </c>
      <c r="C10" s="104"/>
    </row>
    <row r="11" spans="1:3">
      <c r="A11" s="115"/>
      <c r="B11" s="105" t="s">
        <v>546</v>
      </c>
      <c r="C11" s="104"/>
    </row>
    <row r="12" spans="1:3">
      <c r="A12" s="115"/>
      <c r="B12" s="105" t="s">
        <v>547</v>
      </c>
      <c r="C12" s="104"/>
    </row>
    <row r="13" spans="1:3">
      <c r="A13" s="115"/>
      <c r="B13" s="105"/>
      <c r="C13" s="104"/>
    </row>
    <row r="14" spans="1:3">
      <c r="A14" s="115" t="s">
        <v>576</v>
      </c>
      <c r="B14" s="49" t="s">
        <v>549</v>
      </c>
      <c r="C14" s="104"/>
    </row>
    <row r="15" spans="1:3">
      <c r="A15" s="115"/>
      <c r="B15" s="49"/>
      <c r="C15" s="104"/>
    </row>
    <row r="16" spans="1:3">
      <c r="A16" s="115" t="s">
        <v>577</v>
      </c>
      <c r="B16" s="49" t="s">
        <v>551</v>
      </c>
      <c r="C16" s="104"/>
    </row>
    <row r="17" spans="1:3">
      <c r="A17" s="115"/>
      <c r="B17" s="118"/>
      <c r="C17" s="104"/>
    </row>
    <row r="18" spans="1:3">
      <c r="A18" s="115">
        <v>8.1999999999999993</v>
      </c>
      <c r="B18" s="119" t="s">
        <v>502</v>
      </c>
      <c r="C18" s="99"/>
    </row>
    <row r="19" spans="1:3" ht="54.75" customHeight="1">
      <c r="A19" s="115"/>
      <c r="B19" s="133" t="s">
        <v>552</v>
      </c>
      <c r="C19" s="104"/>
    </row>
    <row r="20" spans="1:3" ht="15" customHeight="1">
      <c r="A20" s="115"/>
      <c r="B20" s="229"/>
      <c r="C20" s="104"/>
    </row>
    <row r="21" spans="1:3">
      <c r="A21" s="115"/>
      <c r="B21" s="118"/>
      <c r="C21" s="104"/>
    </row>
    <row r="22" spans="1:3">
      <c r="A22" s="115">
        <v>8.3000000000000007</v>
      </c>
      <c r="B22" s="119" t="s">
        <v>505</v>
      </c>
      <c r="C22" s="99"/>
    </row>
    <row r="23" spans="1:3">
      <c r="A23" s="115"/>
      <c r="B23" s="120" t="s">
        <v>506</v>
      </c>
      <c r="C23" s="99"/>
    </row>
    <row r="24" spans="1:3">
      <c r="A24" s="115"/>
      <c r="B24" s="121" t="s">
        <v>553</v>
      </c>
      <c r="C24" s="104"/>
    </row>
    <row r="25" spans="1:3">
      <c r="A25" s="115"/>
      <c r="B25" s="121" t="s">
        <v>554</v>
      </c>
      <c r="C25" s="104"/>
    </row>
    <row r="26" spans="1:3">
      <c r="A26" s="115"/>
      <c r="B26" s="121" t="s">
        <v>555</v>
      </c>
      <c r="C26" s="104"/>
    </row>
    <row r="27" spans="1:3">
      <c r="A27" s="115"/>
      <c r="B27" s="121" t="s">
        <v>509</v>
      </c>
      <c r="C27" s="104"/>
    </row>
    <row r="28" spans="1:3">
      <c r="A28" s="115"/>
      <c r="B28" s="121"/>
      <c r="C28" s="104"/>
    </row>
    <row r="29" spans="1:3">
      <c r="A29" s="115" t="s">
        <v>578</v>
      </c>
      <c r="B29" s="122" t="s">
        <v>422</v>
      </c>
      <c r="C29" s="99"/>
    </row>
    <row r="30" spans="1:3">
      <c r="A30" s="115"/>
      <c r="B30" s="121"/>
      <c r="C30" s="104"/>
    </row>
    <row r="31" spans="1:3">
      <c r="A31" s="115"/>
      <c r="B31" s="118"/>
      <c r="C31" s="104"/>
    </row>
    <row r="32" spans="1:3">
      <c r="A32" s="115">
        <v>8.4</v>
      </c>
      <c r="B32" s="119" t="s">
        <v>435</v>
      </c>
      <c r="C32" s="109"/>
    </row>
    <row r="33" spans="1:3" ht="154">
      <c r="A33" s="115" t="s">
        <v>579</v>
      </c>
      <c r="B33" s="103" t="s">
        <v>437</v>
      </c>
      <c r="C33" s="126"/>
    </row>
    <row r="34" spans="1:3" ht="56">
      <c r="A34" s="115" t="s">
        <v>580</v>
      </c>
      <c r="B34" s="50" t="s">
        <v>439</v>
      </c>
      <c r="C34" s="109"/>
    </row>
    <row r="35" spans="1:3">
      <c r="A35" s="115"/>
      <c r="B35" s="103"/>
      <c r="C35" s="109"/>
    </row>
    <row r="36" spans="1:3">
      <c r="A36" s="115"/>
      <c r="B36" s="125" t="s">
        <v>515</v>
      </c>
      <c r="C36" s="110"/>
    </row>
    <row r="37" spans="1:3">
      <c r="A37" s="115"/>
      <c r="B37" s="124"/>
      <c r="C37" s="104"/>
    </row>
    <row r="38" spans="1:3" ht="70">
      <c r="A38" s="115"/>
      <c r="B38" s="124" t="s">
        <v>516</v>
      </c>
      <c r="C38" s="99"/>
    </row>
    <row r="39" spans="1:3">
      <c r="A39" s="115"/>
      <c r="B39" s="127" t="s">
        <v>559</v>
      </c>
      <c r="C39" s="104"/>
    </row>
    <row r="40" spans="1:3">
      <c r="A40" s="115"/>
      <c r="B40" s="127"/>
      <c r="C40" s="104"/>
    </row>
    <row r="41" spans="1:3">
      <c r="A41" s="115" t="s">
        <v>581</v>
      </c>
      <c r="B41" s="122" t="s">
        <v>519</v>
      </c>
      <c r="C41" s="104"/>
    </row>
    <row r="42" spans="1:3" ht="84">
      <c r="A42" s="115"/>
      <c r="B42" s="255" t="s">
        <v>561</v>
      </c>
      <c r="C42" s="104"/>
    </row>
    <row r="43" spans="1:3">
      <c r="A43" s="115"/>
      <c r="B43" s="118"/>
      <c r="C43" s="99"/>
    </row>
    <row r="44" spans="1:3">
      <c r="A44" s="115">
        <v>8.5</v>
      </c>
      <c r="B44" s="119" t="s">
        <v>521</v>
      </c>
      <c r="C44" s="110"/>
    </row>
    <row r="45" spans="1:3">
      <c r="A45" s="115"/>
      <c r="B45" s="128" t="s">
        <v>562</v>
      </c>
      <c r="C45" s="104"/>
    </row>
    <row r="46" spans="1:3">
      <c r="A46" s="115"/>
      <c r="B46" s="127" t="s">
        <v>563</v>
      </c>
      <c r="C46" s="99"/>
    </row>
    <row r="47" spans="1:3">
      <c r="A47" s="115"/>
      <c r="B47" s="127" t="s">
        <v>564</v>
      </c>
      <c r="C47" s="110"/>
    </row>
    <row r="48" spans="1:3">
      <c r="A48" s="115"/>
      <c r="B48" s="127" t="s">
        <v>565</v>
      </c>
      <c r="C48" s="104"/>
    </row>
    <row r="49" spans="1:3">
      <c r="A49" s="115"/>
      <c r="B49" s="127" t="s">
        <v>522</v>
      </c>
      <c r="C49" s="99"/>
    </row>
    <row r="50" spans="1:3">
      <c r="A50" s="115"/>
      <c r="B50" s="118"/>
      <c r="C50" s="104"/>
    </row>
    <row r="51" spans="1:3">
      <c r="A51" s="115">
        <v>8.6</v>
      </c>
      <c r="B51" s="119" t="s">
        <v>523</v>
      </c>
      <c r="C51" s="104"/>
    </row>
    <row r="52" spans="1:3" ht="28">
      <c r="A52" s="115"/>
      <c r="B52" s="117" t="s">
        <v>524</v>
      </c>
      <c r="C52" s="99"/>
    </row>
    <row r="53" spans="1:3">
      <c r="A53" s="115"/>
      <c r="B53" s="118"/>
      <c r="C53" s="104"/>
    </row>
    <row r="54" spans="1:3">
      <c r="A54" s="115">
        <v>8.6999999999999993</v>
      </c>
      <c r="B54" s="119" t="s">
        <v>431</v>
      </c>
      <c r="C54" s="99"/>
    </row>
    <row r="55" spans="1:3" ht="28">
      <c r="A55" s="115"/>
      <c r="B55" s="128" t="s">
        <v>567</v>
      </c>
      <c r="C55" s="104"/>
    </row>
    <row r="56" spans="1:3" ht="28">
      <c r="A56" s="115"/>
      <c r="B56" s="127" t="s">
        <v>568</v>
      </c>
      <c r="C56" s="104"/>
    </row>
    <row r="57" spans="1:3">
      <c r="A57" s="115"/>
      <c r="B57" s="127" t="s">
        <v>569</v>
      </c>
      <c r="C57" s="104"/>
    </row>
    <row r="58" spans="1:3">
      <c r="A58" s="115"/>
      <c r="B58" s="121"/>
      <c r="C58" s="104"/>
    </row>
    <row r="59" spans="1:3">
      <c r="A59" s="115"/>
      <c r="B59" s="118"/>
    </row>
    <row r="60" spans="1:3">
      <c r="A60" s="129" t="s">
        <v>582</v>
      </c>
      <c r="B60" s="119" t="s">
        <v>528</v>
      </c>
    </row>
    <row r="61" spans="1:3" ht="42">
      <c r="A61" s="115"/>
      <c r="B61" s="128" t="s">
        <v>571</v>
      </c>
    </row>
    <row r="62" spans="1:3">
      <c r="A62" s="115"/>
      <c r="B62" s="118"/>
    </row>
    <row r="63" spans="1:3" ht="42">
      <c r="A63" s="115" t="s">
        <v>583</v>
      </c>
      <c r="B63" s="119" t="s">
        <v>530</v>
      </c>
    </row>
    <row r="64" spans="1:3" ht="28">
      <c r="A64" s="115"/>
      <c r="B64" s="128" t="s">
        <v>531</v>
      </c>
    </row>
    <row r="65" spans="1:2">
      <c r="A65" s="115"/>
      <c r="B65" s="118"/>
    </row>
    <row r="66" spans="1:2">
      <c r="A66" s="115" t="s">
        <v>584</v>
      </c>
      <c r="B66" s="119" t="s">
        <v>533</v>
      </c>
    </row>
    <row r="67" spans="1:2" ht="56">
      <c r="A67" s="115"/>
      <c r="B67" s="117" t="s">
        <v>534</v>
      </c>
    </row>
    <row r="68" spans="1:2">
      <c r="A68" s="115"/>
      <c r="B68" s="118"/>
    </row>
    <row r="69" spans="1:2">
      <c r="A69" s="115">
        <v>8.11</v>
      </c>
      <c r="B69" s="119" t="s">
        <v>535</v>
      </c>
    </row>
    <row r="70" spans="1:2" ht="28">
      <c r="A70" s="115"/>
      <c r="B70" s="117" t="s">
        <v>536</v>
      </c>
    </row>
    <row r="71" spans="1:2">
      <c r="A71" s="115" t="s">
        <v>458</v>
      </c>
      <c r="B71" s="122" t="s">
        <v>459</v>
      </c>
    </row>
    <row r="72" spans="1:2" ht="25">
      <c r="A72" s="130" t="s">
        <v>537</v>
      </c>
      <c r="B72" s="121"/>
    </row>
    <row r="73" spans="1:2">
      <c r="A73" s="130"/>
      <c r="B73" s="121"/>
    </row>
    <row r="74" spans="1:2" ht="25">
      <c r="A74" s="130" t="s">
        <v>585</v>
      </c>
      <c r="B74" s="121"/>
    </row>
    <row r="75" spans="1:2">
      <c r="A75" s="131" t="s">
        <v>539</v>
      </c>
      <c r="B75" s="118"/>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C6F5-F0A2-468A-AF3D-435AE8FC5188}">
  <dimension ref="A1:C75"/>
  <sheetViews>
    <sheetView view="pageBreakPreview" zoomScaleNormal="100" workbookViewId="0">
      <selection activeCell="A21" sqref="A21:IV23"/>
    </sheetView>
  </sheetViews>
  <sheetFormatPr defaultColWidth="9" defaultRowHeight="14"/>
  <cols>
    <col min="1" max="1" width="7.1796875" style="132" customWidth="1"/>
    <col min="2" max="2" width="80.453125" style="56" customWidth="1"/>
    <col min="3" max="3" width="2" style="56" customWidth="1"/>
    <col min="4" max="16384" width="9" style="49"/>
  </cols>
  <sheetData>
    <row r="1" spans="1:3" ht="28">
      <c r="A1" s="113">
        <v>9</v>
      </c>
      <c r="B1" s="114" t="s">
        <v>586</v>
      </c>
      <c r="C1" s="55"/>
    </row>
    <row r="2" spans="1:3">
      <c r="A2" s="115">
        <v>9.1</v>
      </c>
      <c r="B2" s="116" t="s">
        <v>488</v>
      </c>
      <c r="C2" s="55"/>
    </row>
    <row r="3" spans="1:3">
      <c r="A3" s="115"/>
      <c r="B3" s="117"/>
    </row>
    <row r="4" spans="1:3">
      <c r="A4" s="115"/>
      <c r="B4" s="103" t="s">
        <v>402</v>
      </c>
    </row>
    <row r="5" spans="1:3">
      <c r="A5" s="115"/>
      <c r="B5" s="105" t="s">
        <v>541</v>
      </c>
    </row>
    <row r="6" spans="1:3">
      <c r="A6" s="115"/>
      <c r="B6" s="105" t="s">
        <v>542</v>
      </c>
    </row>
    <row r="7" spans="1:3">
      <c r="A7" s="115"/>
      <c r="B7" s="105" t="s">
        <v>543</v>
      </c>
    </row>
    <row r="8" spans="1:3">
      <c r="A8" s="115"/>
      <c r="B8" s="105" t="s">
        <v>544</v>
      </c>
    </row>
    <row r="9" spans="1:3">
      <c r="A9" s="115"/>
      <c r="B9" s="105" t="s">
        <v>544</v>
      </c>
    </row>
    <row r="10" spans="1:3">
      <c r="A10" s="115"/>
      <c r="B10" s="105" t="s">
        <v>545</v>
      </c>
    </row>
    <row r="11" spans="1:3">
      <c r="A11" s="115"/>
      <c r="B11" s="105" t="s">
        <v>546</v>
      </c>
    </row>
    <row r="12" spans="1:3">
      <c r="A12" s="115"/>
      <c r="B12" s="105" t="s">
        <v>547</v>
      </c>
    </row>
    <row r="13" spans="1:3">
      <c r="A13" s="115"/>
      <c r="B13" s="105"/>
    </row>
    <row r="14" spans="1:3">
      <c r="A14" s="115" t="s">
        <v>587</v>
      </c>
      <c r="B14" s="49" t="s">
        <v>549</v>
      </c>
    </row>
    <row r="15" spans="1:3">
      <c r="A15" s="115"/>
      <c r="B15" s="49"/>
    </row>
    <row r="16" spans="1:3">
      <c r="A16" s="115" t="s">
        <v>588</v>
      </c>
      <c r="B16" s="49" t="s">
        <v>551</v>
      </c>
    </row>
    <row r="17" spans="1:3">
      <c r="A17" s="115"/>
      <c r="B17" s="118"/>
    </row>
    <row r="18" spans="1:3">
      <c r="A18" s="115">
        <v>9.1999999999999993</v>
      </c>
      <c r="B18" s="119" t="s">
        <v>502</v>
      </c>
      <c r="C18" s="55"/>
    </row>
    <row r="19" spans="1:3" ht="56.25" customHeight="1">
      <c r="A19" s="115"/>
      <c r="B19" s="133" t="s">
        <v>552</v>
      </c>
    </row>
    <row r="20" spans="1:3" ht="15.75" customHeight="1">
      <c r="A20" s="115"/>
      <c r="B20" s="229"/>
    </row>
    <row r="21" spans="1:3">
      <c r="A21" s="115"/>
      <c r="B21" s="118"/>
    </row>
    <row r="22" spans="1:3">
      <c r="A22" s="115">
        <v>9.3000000000000007</v>
      </c>
      <c r="B22" s="119" t="s">
        <v>505</v>
      </c>
      <c r="C22" s="55"/>
    </row>
    <row r="23" spans="1:3">
      <c r="A23" s="115"/>
      <c r="B23" s="120" t="s">
        <v>506</v>
      </c>
      <c r="C23" s="55"/>
    </row>
    <row r="24" spans="1:3">
      <c r="A24" s="115"/>
      <c r="B24" s="121" t="s">
        <v>553</v>
      </c>
    </row>
    <row r="25" spans="1:3">
      <c r="A25" s="115"/>
      <c r="B25" s="121" t="s">
        <v>554</v>
      </c>
    </row>
    <row r="26" spans="1:3">
      <c r="A26" s="115"/>
      <c r="B26" s="121" t="s">
        <v>555</v>
      </c>
    </row>
    <row r="27" spans="1:3">
      <c r="A27" s="115"/>
      <c r="B27" s="121" t="s">
        <v>509</v>
      </c>
    </row>
    <row r="28" spans="1:3">
      <c r="A28" s="115"/>
      <c r="B28" s="121"/>
    </row>
    <row r="29" spans="1:3">
      <c r="A29" s="115" t="s">
        <v>589</v>
      </c>
      <c r="B29" s="122" t="s">
        <v>422</v>
      </c>
      <c r="C29" s="55"/>
    </row>
    <row r="30" spans="1:3">
      <c r="A30" s="115"/>
      <c r="B30" s="121"/>
    </row>
    <row r="31" spans="1:3">
      <c r="A31" s="115"/>
      <c r="B31" s="118"/>
    </row>
    <row r="32" spans="1:3">
      <c r="A32" s="115">
        <v>9.4</v>
      </c>
      <c r="B32" s="119" t="s">
        <v>435</v>
      </c>
      <c r="C32" s="57"/>
    </row>
    <row r="33" spans="1:3" ht="154">
      <c r="A33" s="115" t="s">
        <v>590</v>
      </c>
      <c r="B33" s="103" t="s">
        <v>437</v>
      </c>
      <c r="C33" s="136"/>
    </row>
    <row r="34" spans="1:3" ht="56">
      <c r="A34" s="115" t="s">
        <v>591</v>
      </c>
      <c r="B34" s="50" t="s">
        <v>439</v>
      </c>
      <c r="C34" s="57"/>
    </row>
    <row r="35" spans="1:3">
      <c r="A35" s="115"/>
      <c r="B35" s="103"/>
      <c r="C35" s="57"/>
    </row>
    <row r="36" spans="1:3">
      <c r="A36" s="115"/>
      <c r="B36" s="125" t="s">
        <v>515</v>
      </c>
      <c r="C36" s="58"/>
    </row>
    <row r="37" spans="1:3">
      <c r="A37" s="115"/>
      <c r="B37" s="124"/>
    </row>
    <row r="38" spans="1:3" ht="70">
      <c r="A38" s="115"/>
      <c r="B38" s="124" t="s">
        <v>516</v>
      </c>
      <c r="C38" s="55"/>
    </row>
    <row r="39" spans="1:3">
      <c r="A39" s="115"/>
      <c r="B39" s="127" t="s">
        <v>559</v>
      </c>
    </row>
    <row r="40" spans="1:3">
      <c r="A40" s="115"/>
      <c r="B40" s="127"/>
    </row>
    <row r="41" spans="1:3">
      <c r="A41" s="115" t="s">
        <v>592</v>
      </c>
      <c r="B41" s="122" t="s">
        <v>519</v>
      </c>
    </row>
    <row r="42" spans="1:3" ht="84">
      <c r="A42" s="115"/>
      <c r="B42" s="255" t="s">
        <v>561</v>
      </c>
    </row>
    <row r="43" spans="1:3">
      <c r="A43" s="115"/>
      <c r="B43" s="118"/>
      <c r="C43" s="55"/>
    </row>
    <row r="44" spans="1:3">
      <c r="A44" s="115">
        <v>9.5</v>
      </c>
      <c r="B44" s="119" t="s">
        <v>521</v>
      </c>
      <c r="C44" s="58"/>
    </row>
    <row r="45" spans="1:3">
      <c r="A45" s="115"/>
      <c r="B45" s="128" t="s">
        <v>562</v>
      </c>
      <c r="C45" s="58"/>
    </row>
    <row r="46" spans="1:3">
      <c r="A46" s="115"/>
      <c r="B46" s="127" t="s">
        <v>563</v>
      </c>
      <c r="C46" s="58"/>
    </row>
    <row r="47" spans="1:3">
      <c r="A47" s="115"/>
      <c r="B47" s="127" t="s">
        <v>564</v>
      </c>
      <c r="C47" s="48"/>
    </row>
    <row r="48" spans="1:3">
      <c r="A48" s="115"/>
      <c r="B48" s="127" t="s">
        <v>565</v>
      </c>
      <c r="C48" s="50"/>
    </row>
    <row r="49" spans="1:3">
      <c r="A49" s="115"/>
      <c r="B49" s="127" t="s">
        <v>566</v>
      </c>
      <c r="C49" s="51"/>
    </row>
    <row r="50" spans="1:3">
      <c r="A50" s="115"/>
      <c r="B50" s="121"/>
      <c r="C50" s="48"/>
    </row>
    <row r="51" spans="1:3">
      <c r="A51" s="115"/>
      <c r="B51" s="118"/>
      <c r="C51" s="55"/>
    </row>
    <row r="52" spans="1:3">
      <c r="A52" s="115">
        <v>9.6</v>
      </c>
      <c r="B52" s="119" t="s">
        <v>523</v>
      </c>
      <c r="C52" s="58"/>
    </row>
    <row r="53" spans="1:3" ht="28">
      <c r="A53" s="115"/>
      <c r="B53" s="117" t="s">
        <v>524</v>
      </c>
      <c r="C53" s="104"/>
    </row>
    <row r="54" spans="1:3">
      <c r="A54" s="115"/>
      <c r="B54" s="118"/>
      <c r="C54" s="99"/>
    </row>
    <row r="55" spans="1:3">
      <c r="A55" s="115">
        <v>9.6999999999999993</v>
      </c>
      <c r="B55" s="119" t="s">
        <v>431</v>
      </c>
      <c r="C55" s="104"/>
    </row>
    <row r="56" spans="1:3" ht="28">
      <c r="A56" s="115"/>
      <c r="B56" s="128" t="s">
        <v>567</v>
      </c>
      <c r="C56" s="104"/>
    </row>
    <row r="57" spans="1:3" ht="28">
      <c r="A57" s="115"/>
      <c r="B57" s="127" t="s">
        <v>568</v>
      </c>
      <c r="C57" s="99"/>
    </row>
    <row r="58" spans="1:3">
      <c r="A58" s="115"/>
      <c r="B58" s="127" t="s">
        <v>569</v>
      </c>
      <c r="C58" s="104"/>
    </row>
    <row r="59" spans="1:3">
      <c r="A59" s="115"/>
      <c r="B59" s="121"/>
      <c r="C59" s="99"/>
    </row>
    <row r="60" spans="1:3">
      <c r="A60" s="129" t="s">
        <v>593</v>
      </c>
      <c r="B60" s="119" t="s">
        <v>528</v>
      </c>
      <c r="C60" s="104"/>
    </row>
    <row r="61" spans="1:3" ht="42">
      <c r="A61" s="115"/>
      <c r="B61" s="128" t="s">
        <v>571</v>
      </c>
      <c r="C61" s="104"/>
    </row>
    <row r="62" spans="1:3">
      <c r="A62" s="115"/>
      <c r="B62" s="118"/>
      <c r="C62" s="104"/>
    </row>
    <row r="63" spans="1:3" ht="42">
      <c r="A63" s="115" t="s">
        <v>594</v>
      </c>
      <c r="B63" s="119" t="s">
        <v>530</v>
      </c>
      <c r="C63" s="104"/>
    </row>
    <row r="64" spans="1:3" ht="28">
      <c r="A64" s="115"/>
      <c r="B64" s="128" t="s">
        <v>531</v>
      </c>
    </row>
    <row r="65" spans="1:2">
      <c r="A65" s="115"/>
      <c r="B65" s="118"/>
    </row>
    <row r="66" spans="1:2">
      <c r="A66" s="115" t="s">
        <v>595</v>
      </c>
      <c r="B66" s="119" t="s">
        <v>533</v>
      </c>
    </row>
    <row r="67" spans="1:2" ht="56">
      <c r="A67" s="115"/>
      <c r="B67" s="117" t="s">
        <v>534</v>
      </c>
    </row>
    <row r="68" spans="1:2">
      <c r="A68" s="115"/>
      <c r="B68" s="118"/>
    </row>
    <row r="69" spans="1:2">
      <c r="A69" s="115">
        <v>9.11</v>
      </c>
      <c r="B69" s="119" t="s">
        <v>535</v>
      </c>
    </row>
    <row r="70" spans="1:2" ht="28">
      <c r="A70" s="115"/>
      <c r="B70" s="117" t="s">
        <v>536</v>
      </c>
    </row>
    <row r="71" spans="1:2">
      <c r="A71" s="115" t="s">
        <v>458</v>
      </c>
      <c r="B71" s="122" t="s">
        <v>459</v>
      </c>
    </row>
    <row r="72" spans="1:2" ht="25">
      <c r="A72" s="130" t="s">
        <v>537</v>
      </c>
      <c r="B72" s="121"/>
    </row>
    <row r="73" spans="1:2">
      <c r="A73" s="130"/>
      <c r="B73" s="121"/>
    </row>
    <row r="74" spans="1:2" ht="25">
      <c r="A74" s="130" t="s">
        <v>585</v>
      </c>
      <c r="B74" s="121"/>
    </row>
    <row r="75" spans="1:2">
      <c r="A75" s="131" t="s">
        <v>539</v>
      </c>
      <c r="B75" s="118"/>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B7503-415B-45BD-86B3-4AC3E29D8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6488D-ED6B-42C9-91EF-DD4729434508}">
  <ds:schemaRefs>
    <ds:schemaRef ds:uri="http://purl.org/dc/terms/"/>
    <ds:schemaRef ds:uri="http://schemas.openxmlformats.org/package/2006/metadata/core-properties"/>
    <ds:schemaRef ds:uri="http://purl.org/dc/elements/1.1/"/>
    <ds:schemaRef ds:uri="http://schemas.microsoft.com/office/2006/metadata/properties"/>
    <ds:schemaRef ds:uri="http://purl.org/dc/dcmitype/"/>
    <ds:schemaRef ds:uri="cd768671-7c73-46ba-b313-40fef3d3acda"/>
    <ds:schemaRef ds:uri="http://schemas.microsoft.com/office/2006/documentManagement/types"/>
    <ds:schemaRef ds:uri="http://schemas.microsoft.com/office/infopath/2007/PartnerControls"/>
    <ds:schemaRef ds:uri="40702ddd-f4a9-47df-a458-f38aaf1ab9cf"/>
    <ds:schemaRef ds:uri="http://www.w3.org/XML/1998/namespace"/>
  </ds:schemaRefs>
</ds:datastoreItem>
</file>

<file path=customXml/itemProps3.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42A1FB26-AD46-4B95-B389-9C2CE6C366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Cover</vt:lpstr>
      <vt:lpstr>1 Basic info</vt:lpstr>
      <vt:lpstr>2 Findings</vt:lpstr>
      <vt:lpstr>3 RA Cert process</vt:lpstr>
      <vt:lpstr>5 RA Org Structure+Management</vt:lpstr>
      <vt:lpstr>6 S1</vt:lpstr>
      <vt:lpstr>7 S2</vt:lpstr>
      <vt:lpstr>8 S3</vt:lpstr>
      <vt:lpstr>9 S4</vt:lpstr>
      <vt:lpstr>A1 Checklist</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'3 RA Cert process'!Print_Area</vt:lpstr>
      <vt:lpstr>'5 RA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Rebecca Hill</cp:lastModifiedBy>
  <cp:revision/>
  <cp:lastPrinted>2025-11-19T14:56:15Z</cp:lastPrinted>
  <dcterms:created xsi:type="dcterms:W3CDTF">2005-01-24T17:03:19Z</dcterms:created>
  <dcterms:modified xsi:type="dcterms:W3CDTF">2025-11-19T14:57:33Z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lcf76f155ced4ddcb4097134ff3c332f">
    <vt:lpwstr/>
  </property>
  <property fmtid="{D5CDD505-2E9C-101B-9397-08002B2CF9AE}" pid="22" name="MediaServiceImageTags">
    <vt:lpwstr/>
  </property>
</Properties>
</file>